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МК" sheetId="1" state="visible" r:id="rId1"/>
  </sheets>
  <definedNames>
    <definedName name="_xlnm.Print_Area" localSheetId="0">'БМК'!$A$1:$H$92</definedName>
  </definedNames>
  <calcPr calcId="124519" calcMode="auto" fullCalcOnLoad="1" iterate="0" forceFullCalc="1"/>
</workbook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name val="Calibri"/>
      <family val="2"/>
      <color theme="1"/>
      <sz val="11"/>
      <scheme val="minor"/>
    </font>
    <font>
      <name val="Arial"/>
      <b val="1"/>
      <color rgb="00EA580C"/>
      <sz val="10"/>
    </font>
    <font>
      <name val="Arial"/>
      <b val="1"/>
      <color rgb="001F2933"/>
      <sz val="20"/>
    </font>
    <font>
      <name val="Arial"/>
      <color rgb="0052606D"/>
      <sz val="10"/>
    </font>
    <font>
      <name val="Arial"/>
      <color rgb="001F2933"/>
      <sz val="11"/>
    </font>
    <font>
      <name val="Arial"/>
      <b val="1"/>
      <color rgb="001F2933"/>
      <sz val="11"/>
    </font>
    <font>
      <name val="Arial"/>
      <b val="1"/>
      <color rgb="0052606D"/>
      <sz val="10"/>
    </font>
    <font>
      <name val="Arial"/>
      <color rgb="0052606D"/>
      <sz val="11"/>
    </font>
    <font>
      <name val="Arial"/>
      <b val="1"/>
      <color rgb="009B1C1C"/>
      <sz val="10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4F6F8"/>
      </patternFill>
    </fill>
    <fill>
      <patternFill patternType="solid">
        <fgColor rgb="00FAFBFC"/>
      </patternFill>
    </fill>
    <fill>
      <patternFill patternType="solid">
        <fgColor rgb="00FFF3CD"/>
      </patternFill>
    </fill>
  </fills>
  <borders count="12">
    <border>
      <left/>
      <right/>
      <top/>
      <bottom/>
      <diagonal/>
    </border>
    <border>
      <left style="medium">
        <color rgb="00EA580C"/>
      </left>
      <right/>
      <bottom/>
    </border>
    <border>
      <left style="thin">
        <color rgb="00CBD2D9"/>
      </left>
      <right style="thin">
        <color rgb="00CBD2D9"/>
      </right>
      <top style="thin">
        <color rgb="00CBD2D9"/>
      </top>
      <bottom style="thin">
        <color rgb="00CBD2D9"/>
      </bottom>
    </border>
    <border>
      <left/>
      <right/>
      <top style="thin">
        <color rgb="00CBD2D9"/>
      </top>
      <bottom style="thin">
        <color rgb="00CBD2D9"/>
      </bottom>
      <diagonal/>
    </border>
    <border>
      <left/>
      <right style="thin">
        <color rgb="00CBD2D9"/>
      </right>
      <top style="thin">
        <color rgb="00CBD2D9"/>
      </top>
      <bottom style="thin">
        <color rgb="00CBD2D9"/>
      </bottom>
      <diagonal/>
    </border>
    <border>
      <left/>
      <right/>
      <top style="thin">
        <color rgb="00CBD2D9"/>
      </top>
      <bottom/>
      <diagonal/>
    </border>
    <border>
      <left/>
      <right style="thin">
        <color rgb="00CBD2D9"/>
      </right>
      <top style="thin">
        <color rgb="00CBD2D9"/>
      </top>
      <bottom/>
      <diagonal/>
    </border>
    <border>
      <left style="thin">
        <color rgb="00CBD2D9"/>
      </left>
      <right/>
      <top/>
      <bottom/>
      <diagonal/>
    </border>
    <border>
      <left/>
      <right style="thin">
        <color rgb="00CBD2D9"/>
      </right>
      <top/>
      <bottom/>
      <diagonal/>
    </border>
    <border>
      <left style="thin">
        <color rgb="00CBD2D9"/>
      </left>
      <right/>
      <top/>
      <bottom style="thin">
        <color rgb="00CBD2D9"/>
      </bottom>
      <diagonal/>
    </border>
    <border>
      <left/>
      <right/>
      <top/>
      <bottom style="thin">
        <color rgb="00CBD2D9"/>
      </bottom>
      <diagonal/>
    </border>
    <border>
      <left/>
      <right style="thin">
        <color rgb="00CBD2D9"/>
      </right>
      <top/>
      <bottom style="thin">
        <color rgb="00CBD2D9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49" fontId="4" fillId="4" borderId="2" applyAlignment="1" applyProtection="1" pivotButton="0" quotePrefix="0" xfId="0">
      <alignment vertical="center" wrapText="1"/>
      <protection locked="0" hidden="0"/>
    </xf>
    <xf numFmtId="0" fontId="0" fillId="0" borderId="3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164" fontId="4" fillId="4" borderId="2" applyAlignment="1" applyProtection="1" pivotButton="0" quotePrefix="0" xfId="0">
      <alignment vertical="center" wrapText="1"/>
      <protection locked="0" hidden="0"/>
    </xf>
    <xf numFmtId="0" fontId="6" fillId="2" borderId="0" applyAlignment="1" pivotButton="0" quotePrefix="0" xfId="0">
      <alignment vertical="center" wrapText="1"/>
    </xf>
    <xf numFmtId="0" fontId="4" fillId="4" borderId="2" applyAlignment="1" applyProtection="1" pivotButton="0" quotePrefix="0" xfId="0">
      <alignment vertical="center" wrapText="1"/>
      <protection locked="0" hidden="0"/>
    </xf>
    <xf numFmtId="0" fontId="5" fillId="2" borderId="0" applyAlignment="1" pivotButton="0" quotePrefix="0" xfId="0">
      <alignment vertical="center" wrapText="1"/>
    </xf>
    <xf numFmtId="0" fontId="4" fillId="5" borderId="2" applyAlignment="1" applyProtection="1" pivotButton="0" quotePrefix="0" xfId="0">
      <alignment vertical="center" wrapText="1"/>
      <protection locked="0" hidden="0"/>
    </xf>
    <xf numFmtId="0" fontId="7" fillId="2" borderId="0" applyAlignment="1" pivotButton="0" quotePrefix="0" xfId="0">
      <alignment vertical="center" wrapText="1"/>
    </xf>
    <xf numFmtId="49" fontId="4" fillId="5" borderId="2" applyAlignment="1" applyProtection="1" pivotButton="0" quotePrefix="0" xfId="0">
      <alignment vertical="center" wrapText="1"/>
      <protection locked="0" hidden="0"/>
    </xf>
    <xf numFmtId="0" fontId="8" fillId="2" borderId="0" applyAlignment="1" pivotButton="0" quotePrefix="0" xfId="0">
      <alignment vertical="center" wrapText="1"/>
    </xf>
    <xf numFmtId="49" fontId="4" fillId="4" borderId="2" applyAlignment="1" applyProtection="1" pivotButton="0" quotePrefix="0" xfId="0">
      <alignment vertical="top" wrapText="1"/>
      <protection locked="0" hidden="0"/>
    </xf>
    <xf numFmtId="0" fontId="0" fillId="0" borderId="5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0" fontId="0" fillId="0" borderId="7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0" fontId="0" fillId="0" borderId="8" applyProtection="1" pivotButton="0" quotePrefix="0" xfId="0">
      <protection locked="0" hidden="0"/>
    </xf>
    <xf numFmtId="0" fontId="0" fillId="0" borderId="9" applyProtection="1" pivotButton="0" quotePrefix="0" xfId="0">
      <protection locked="0" hidden="0"/>
    </xf>
    <xf numFmtId="0" fontId="0" fillId="0" borderId="10" applyProtection="1" pivotButton="0" quotePrefix="0" xfId="0">
      <protection locked="0" hidden="0"/>
    </xf>
    <xf numFmtId="0" fontId="0" fillId="0" borderId="11" applyProtection="1" pivotButton="0" quotePrefix="0" xfId="0">
      <protection locked="0" hidden="0"/>
    </xf>
  </cellXfs>
  <cellStyles count="1">
    <cellStyle name="Normal" xfId="0" builtinId="0" hidden="0"/>
  </cellStyles>
  <dxfs count="3">
    <dxf>
      <font>
        <name val="Arial"/>
        <b val="1"/>
        <color rgb="009B1C1C"/>
        <sz val="11"/>
      </font>
      <fill>
        <patternFill patternType="solid">
          <fgColor rgb="00FDE2E2"/>
        </patternFill>
      </fill>
      <border>
        <left style="medium">
          <color rgb="009B1C1C"/>
        </left>
        <right style="medium">
          <color rgb="009B1C1C"/>
        </right>
        <top style="medium">
          <color rgb="009B1C1C"/>
        </top>
        <bottom style="medium">
          <color rgb="009B1C1C"/>
        </bottom>
      </border>
    </dxf>
    <dxf>
      <fill>
        <patternFill patternType="solid">
          <fgColor rgb="00FFF3CD"/>
        </patternFill>
      </fill>
    </dxf>
    <dxf>
      <fill>
        <patternFill patternType="solid">
          <fgColor rgb="00FDE2E2"/>
        </patternFill>
      </fill>
      <border>
        <left style="medium">
          <color rgb="009B1C1C"/>
        </left>
        <right style="medium">
          <color rgb="009B1C1C"/>
        </right>
        <top style="medium">
          <color rgb="009B1C1C"/>
        </top>
        <bottom style="medium">
          <color rgb="009B1C1C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Энергоэффект</author>
  </authors>
  <commentList>
    <comment ref="E17" authorId="0" shapeId="0">
      <text>
        <t>Введите одно число в указанных единицах. Единицы с выбором задаются в соседней ячейке. Автоматического пересчёта нет; инженерные диапазоны не устанавливались.</t>
      </text>
    </comment>
    <comment ref="E18" authorId="0" shapeId="0">
      <text>
        <t>Введите одно число в указанных единицах. Единицы с выбором задаются в соседней ячейке. Автоматического пересчёта нет; инженерные диапазоны не устанавливались.</t>
      </text>
    </comment>
    <comment ref="E19" authorId="0" shapeId="0">
      <text>
        <t>Введите одно число в указанных единицах. Единицы с выбором задаются в соседней ячейке. Автоматического пересчёта нет; инженерные диапазоны не устанавливались.</t>
      </text>
    </comment>
    <comment ref="E20" authorId="0" shapeId="0">
      <text>
        <t>Введите одно число в указанных единицах. Единицы с выбором задаются в соседней ячейке. Автоматического пересчёта нет; инженерные диапазоны не устанавливались.</t>
      </text>
    </comment>
    <comment ref="E21" authorId="0" shapeId="0">
      <text>
        <t>Введите одно число в указанных единицах. Единицы с выбором задаются в соседней ячейке. Автоматического пересчёта нет; инженерные диапазоны не устанавливались.</t>
      </text>
    </comment>
    <comment ref="E26" authorId="0" shapeId="0">
      <text>
        <t>Введите одно число в указанных единицах. Единицы с выбором задаются в соседней ячейке. Автоматического пересчёта нет; инженерные диапазоны не устанавливались.</t>
      </text>
    </comment>
    <comment ref="E27" authorId="0" shapeId="0">
      <text>
        <t>Введите одно число в указанных единицах. Единицы с выбором задаются в соседней ячейке. Автоматического пересчёта нет; инженерные диапазоны не устанавливались.</t>
      </text>
    </comment>
    <comment ref="E28" authorId="0" shapeId="0">
      <text>
        <t>Введите одно число в указанных единицах. Единицы с выбором задаются в соседней ячейке. Автоматического пересчёта нет; инженерные диапазоны не устанавливались.</t>
      </text>
    </comment>
    <comment ref="E29" authorId="0" shapeId="0">
      <text>
        <t>Введите одно число в указанных единицах. Единицы с выбором задаются в соседней ячейке. Автоматического пересчёта нет; инженерные диапазоны не устанавливались.</t>
      </text>
    </comment>
    <comment ref="E36" authorId="0" shapeId="0">
      <text>
        <t>Введите одно число в указанных единицах. Единицы с выбором задаются в соседней ячейке. Автоматического пересчёта нет; инженерные диапазоны не устанавливались.</t>
      </text>
    </comment>
    <comment ref="E37" authorId="0" shapeId="0">
      <text>
        <t>Введите одно число в указанных единицах. Единицы с выбором задаются в соседней ячейке. Автоматического пересчёта нет; инженерные диапазоны не устанавливались.</t>
      </text>
    </comment>
    <comment ref="E38" authorId="0" shapeId="0">
      <text>
        <t>Введите одно число в указанных единицах. Единицы с выбором задаются в соседней ячейке. Автоматического пересчёта нет; инженерные диапазоны не устанавливались.</t>
      </text>
    </comment>
    <comment ref="E39" authorId="0" shapeId="0">
      <text>
        <t>Введите одно число в указанных единицах. Единицы с выбором задаются в соседней ячейке. Автоматического пересчёта нет; инженерные диапазоны не устанавливались.</t>
      </text>
    </comment>
    <comment ref="E46" authorId="0" shapeId="0">
      <text>
        <t>Введите одно число в указанных единицах. Единицы с выбором задаются в соседней ячейке. Автоматического пересчёта нет; инженерные диапазоны не устанавливались.</t>
      </text>
    </comment>
    <comment ref="E50" authorId="0" shapeId="0">
      <text>
        <t>Да / Нет: любой регистр и пробелы по краям. Пусто означает «не указано». Вставка может обходить стандартную проверку; неверные значения выделяются красным.</t>
      </text>
    </comment>
    <comment ref="E52" authorId="0" shapeId="0">
      <text>
        <t>Введите одно число в указанных единицах. Единицы с выбором задаются в соседней ячейке. Автоматического пересчёта нет; инженерные диапазоны не устанавливались.</t>
      </text>
    </comment>
    <comment ref="E55" authorId="0" shapeId="0">
      <text>
        <t>Да / Нет: любой регистр и пробелы по краям. Пусто означает «не указано». Вставка может обходить стандартную проверку; неверные значения выделяются красным.</t>
      </text>
    </comment>
    <comment ref="E56" authorId="0" shapeId="0">
      <text>
        <t>Введите одно число в указанных единицах. Единицы с выбором задаются в соседней ячейке. Автоматического пересчёта нет; инженерные диапазоны не устанавливались.</t>
      </text>
    </comment>
    <comment ref="E63" authorId="0" shapeId="0">
      <text>
        <t>Да / Нет: любой регистр и пробелы по краям. Пусто означает «не указано». Вставка может обходить стандартную проверку; неверные значения выделяются красным.</t>
      </text>
    </comment>
    <comment ref="D73" authorId="0" shapeId="0">
      <text>
        <t>Да / Нет: любой регистр и пробелы по краям. Пусто означает «не указано». Вставка может обходить стандартную проверку; неверные значения выделяются красным.</t>
      </text>
    </comment>
    <comment ref="H73" authorId="0" shapeId="0">
      <text>
        <t>Да / Нет: любой регистр и пробелы по краям. Пусто означает «не указано». Вставка может обходить стандартную проверку; неверные значения выделяются красным.</t>
      </text>
    </comment>
    <comment ref="D74" authorId="0" shapeId="0">
      <text>
        <t>Да / Нет: любой регистр и пробелы по краям. Пусто означает «не указано». Вставка может обходить стандартную проверку; неверные значения выделяются красным.</t>
      </text>
    </comment>
    <comment ref="H74" authorId="0" shapeId="0">
      <text>
        <t>Да / Нет: любой регистр и пробелы по краям. Пусто означает «не указано». Вставка может обходить стандартную проверку; неверные значения выделяются красным.</t>
      </text>
    </comment>
    <comment ref="D75" authorId="0" shapeId="0">
      <text>
        <t>Да / Нет: любой регистр и пробелы по краям. Пусто означает «не указано». Вставка может обходить стандартную проверку; неверные значения выделяются красным.</t>
      </text>
    </comment>
    <comment ref="H75" authorId="0" shapeId="0">
      <text>
        <t>Да / Нет: любой регистр и пробелы по краям. Пусто означает «не указано». Вставка может обходить стандартную проверку; неверные значения выделяются красным.</t>
      </text>
    </comment>
    <comment ref="D76" authorId="0" shapeId="0">
      <text>
        <t>Да / Нет: любой регистр и пробелы по краям. Пусто означает «не указано». Вставка может обходить стандартную проверку; неверные значения выделяются красным.</t>
      </text>
    </comment>
    <comment ref="H76" authorId="0" shapeId="0">
      <text>
        <t>Да / Нет: любой регистр и пробелы по краям. Пусто означает «не указано». Вставка может обходить стандартную проверку; неверные значения выделяются красным.</t>
      </text>
    </comment>
    <comment ref="E79" authorId="0" shapeId="0">
      <text>
        <t>Да / Нет: любой регистр и пробелы по краям. Пусто означает «не указано». Вставка может обходить стандартную проверку; неверные значения выделяются красным.</t>
      </text>
    </comment>
    <comment ref="E81" authorId="0" shapeId="0">
      <text>
        <t>Да / Нет: любой регистр и пробелы по краям. Пусто означает «не указано». Вставка может обходить стандартную проверку; неверные значения выделяются красным.</t>
      </text>
    </comment>
    <comment ref="E82" authorId="0" shapeId="0">
      <text>
        <t>Да / Нет: любой регистр и пробелы по краям. Пусто означает «не указано». Вставка может обходить стандартную проверку; неверные значения выделяются красным.</t>
      </text>
    </comment>
    <comment ref="E83" authorId="0" shapeId="0">
      <text>
        <t>Да / Нет: любой регистр и пробелы по краям. Пусто означает «не указано». Вставка может обходить стандартную проверку; неверные значения выделяются красным.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K92"/>
  <sheetViews>
    <sheetView showGridLines="0" view="normal" zoomScale="100" workbookViewId="0">
      <selection activeCell="C7" sqref="C7"/>
    </sheetView>
  </sheetViews>
  <sheetFormatPr baseColWidth="8" defaultRowHeight="15"/>
  <cols>
    <col width="11.5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hidden="1" width="13" customWidth="1" min="10" max="10"/>
    <col hidden="1" width="13" customWidth="1" min="11" max="11"/>
  </cols>
  <sheetData>
    <row r="1" ht="16" customHeight="1">
      <c r="A1" s="1" t="inlineStr">
        <is>
          <t>ООО «ЭНЕРГОЭФФЕКТ»</t>
        </is>
      </c>
      <c r="J1" t="inlineStr">
        <is>
          <t>format_heating_load</t>
        </is>
      </c>
      <c r="K1">
        <f>OR(NOT(IFERROR(LEN(LOWER(TRIM(SUBSTITUTE(SUBSTITUTE(E17," "," ")," "," "))))&gt;0,TRUE)),ISNUMBER(E17))</f>
        <v/>
      </c>
    </row>
    <row r="2" ht="24" customHeight="1">
      <c r="A2" s="2" t="inlineStr">
        <is>
          <t>Опросный лист БМК</t>
        </is>
      </c>
      <c r="J2" t="inlineStr">
        <is>
          <t>format_heating_load_unit</t>
        </is>
      </c>
      <c r="K2">
        <f>IFERROR(OR(LOWER(TRIM(SUBSTITUTE(SUBSTITUTE(G17," "," ")," "," ")))="",LOWER(TRIM(SUBSTITUTE(SUBSTITUTE(G17," "," ")," "," ")))="квт",LOWER(TRIM(SUBSTITUTE(SUBSTITUTE(G17," "," ")," "," ")))="гкал/ч"),FALSE)</f>
        <v/>
      </c>
    </row>
    <row r="3" ht="16" customHeight="1">
      <c r="A3" s="3" t="inlineStr">
        <is>
          <t>Для подбора блочно-модульной котельной</t>
        </is>
      </c>
      <c r="J3" t="inlineStr">
        <is>
          <t>format_ventilation_load</t>
        </is>
      </c>
      <c r="K3">
        <f>OR(NOT(IFERROR(LEN(LOWER(TRIM(SUBSTITUTE(SUBSTITUTE(E18," "," ")," "," "))))&gt;0,TRUE)),ISNUMBER(E18))</f>
        <v/>
      </c>
    </row>
    <row r="4" ht="28" customHeight="1">
      <c r="A4" s="3" t="inlineStr">
        <is>
          <t>Жёлтый фон — обязательное поле или группа; условия — рядом.
Ошибка или противоречие — красная рамка и текстовое предупреждение.</t>
        </is>
      </c>
      <c r="J4" t="inlineStr">
        <is>
          <t>format_ventilation_load_unit</t>
        </is>
      </c>
      <c r="K4">
        <f>IFERROR(OR(LOWER(TRIM(SUBSTITUTE(SUBSTITUTE(G18," "," ")," "," ")))="",LOWER(TRIM(SUBSTITUTE(SUBSTITUTE(G18," "," ")," "," ")))="квт",LOWER(TRIM(SUBSTITUTE(SUBSTITUTE(G18," "," ")," "," ")))="гкал/ч"),FALSE)</f>
        <v/>
      </c>
    </row>
    <row r="5" ht="4" customHeight="1">
      <c r="A5" s="4" t="n"/>
      <c r="B5" s="4" t="n"/>
      <c r="C5" s="4" t="n"/>
      <c r="D5" s="4" t="n"/>
      <c r="E5" s="4" t="n"/>
      <c r="F5" s="4" t="n"/>
      <c r="G5" s="4" t="n"/>
      <c r="H5" s="4" t="n"/>
      <c r="J5" t="inlineStr">
        <is>
          <t>format_dhw_max_load</t>
        </is>
      </c>
      <c r="K5">
        <f>OR(NOT(IFERROR(LEN(LOWER(TRIM(SUBSTITUTE(SUBSTITUTE(E19," "," ")," "," "))))&gt;0,TRUE)),ISNUMBER(E19))</f>
        <v/>
      </c>
    </row>
    <row r="6" ht="20" customHeight="1">
      <c r="A6" s="5" t="inlineStr">
        <is>
          <t>1. Заказчик</t>
        </is>
      </c>
      <c r="J6" t="inlineStr">
        <is>
          <t>format_dhw_max_load_unit</t>
        </is>
      </c>
      <c r="K6">
        <f>IFERROR(OR(LOWER(TRIM(SUBSTITUTE(SUBSTITUTE(G19," "," ")," "," ")))="",LOWER(TRIM(SUBSTITUTE(SUBSTITUTE(G19," "," ")," "," ")))="квт",LOWER(TRIM(SUBSTITUTE(SUBSTITUTE(G19," "," ")," "," ")))="гкал/ч"),FALSE)</f>
        <v/>
      </c>
    </row>
    <row r="7" ht="22" customHeight="1">
      <c r="A7" s="4" t="inlineStr">
        <is>
          <t>Организация</t>
        </is>
      </c>
      <c r="C7" s="6" t="n"/>
      <c r="D7" s="7" t="n"/>
      <c r="E7" s="7" t="n"/>
      <c r="F7" s="7" t="n"/>
      <c r="G7" s="7" t="n"/>
      <c r="H7" s="8" t="n"/>
      <c r="J7" t="inlineStr">
        <is>
          <t>format_dhw_average_load</t>
        </is>
      </c>
      <c r="K7">
        <f>OR(NOT(IFERROR(LEN(LOWER(TRIM(SUBSTITUTE(SUBSTITUTE(E20," "," ")," "," "))))&gt;0,TRUE)),ISNUMBER(E20))</f>
        <v/>
      </c>
    </row>
    <row r="8" ht="22" customHeight="1">
      <c r="A8" s="4" t="inlineStr">
        <is>
          <t>Контактное лицо</t>
        </is>
      </c>
      <c r="C8" s="6" t="n"/>
      <c r="D8" s="7" t="n"/>
      <c r="E8" s="7" t="n"/>
      <c r="F8" s="7" t="n"/>
      <c r="G8" s="7" t="n"/>
      <c r="H8" s="8" t="n"/>
      <c r="J8" t="inlineStr">
        <is>
          <t>format_dhw_average_load_unit</t>
        </is>
      </c>
      <c r="K8">
        <f>IFERROR(OR(LOWER(TRIM(SUBSTITUTE(SUBSTITUTE(G20," "," ")," "," ")))="",LOWER(TRIM(SUBSTITUTE(SUBSTITUTE(G20," "," ")," "," ")))="квт",LOWER(TRIM(SUBSTITUTE(SUBSTITUTE(G20," "," ")," "," ")))="гкал/ч"),FALSE)</f>
        <v/>
      </c>
    </row>
    <row r="9" ht="22" customHeight="1">
      <c r="A9" s="4" t="inlineStr">
        <is>
          <t>Должность</t>
        </is>
      </c>
      <c r="C9" s="6" t="n"/>
      <c r="D9" s="7" t="n"/>
      <c r="E9" s="7" t="n"/>
      <c r="F9" s="7" t="n"/>
      <c r="G9" s="7" t="n"/>
      <c r="H9" s="8" t="n"/>
      <c r="J9" t="inlineStr">
        <is>
          <t>format_losses_load</t>
        </is>
      </c>
      <c r="K9">
        <f>OR(NOT(IFERROR(LEN(LOWER(TRIM(SUBSTITUTE(SUBSTITUTE(E21," "," ")," "," "))))&gt;0,TRUE)),ISNUMBER(E21))</f>
        <v/>
      </c>
    </row>
    <row r="10" ht="24" customHeight="1">
      <c r="A10" s="4" t="inlineStr">
        <is>
          <t>Телефон</t>
        </is>
      </c>
      <c r="B10" s="6" t="n"/>
      <c r="C10" s="7" t="n"/>
      <c r="D10" s="8" t="n"/>
      <c r="E10" s="4" t="inlineStr">
        <is>
          <t>Email</t>
        </is>
      </c>
      <c r="F10" s="6" t="n"/>
      <c r="G10" s="7" t="n"/>
      <c r="H10" s="8" t="n"/>
      <c r="J10" t="inlineStr">
        <is>
          <t>format_losses_load_unit</t>
        </is>
      </c>
      <c r="K10">
        <f>IFERROR(OR(LOWER(TRIM(SUBSTITUTE(SUBSTITUTE(G21," "," ")," "," ")))="",LOWER(TRIM(SUBSTITUTE(SUBSTITUTE(G21," "," ")," "," ")))="квт",LOWER(TRIM(SUBSTITUTE(SUBSTITUTE(G21," "," ")," "," ")))="гкал/ч"),FALSE)</f>
        <v/>
      </c>
    </row>
    <row r="11" ht="24" customHeight="1">
      <c r="A11" s="4" t="inlineStr">
        <is>
          <t>Дата</t>
        </is>
      </c>
      <c r="C11" s="9" t="n"/>
      <c r="D11" s="8" t="n"/>
      <c r="E11" s="4" t="inlineStr">
        <is>
          <t>Подпись</t>
        </is>
      </c>
      <c r="G11" s="6" t="n"/>
      <c r="H11" s="8" t="n"/>
      <c r="J11" t="inlineStr">
        <is>
          <t>format_ov_supply_temp</t>
        </is>
      </c>
      <c r="K11">
        <f>OR(NOT(IFERROR(LEN(LOWER(TRIM(SUBSTITUTE(SUBSTITUTE(E26," "," ")," "," "))))&gt;0,TRUE)),ISNUMBER(E26))</f>
        <v/>
      </c>
    </row>
    <row r="12" ht="4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J12" t="inlineStr">
        <is>
          <t>format_ov_return_temp</t>
        </is>
      </c>
      <c r="K12">
        <f>OR(NOT(IFERROR(LEN(LOWER(TRIM(SUBSTITUTE(SUBSTITUTE(E27," "," ")," "," "))))&gt;0,TRUE)),ISNUMBER(E27))</f>
        <v/>
      </c>
    </row>
    <row r="13" ht="20" customHeight="1">
      <c r="A13" s="5" t="inlineStr">
        <is>
          <t>2. Расчётные тепловые нагрузки</t>
        </is>
      </c>
      <c r="J13" t="inlineStr">
        <is>
          <t>format_ov_supply_pressure</t>
        </is>
      </c>
      <c r="K13">
        <f>OR(NOT(IFERROR(LEN(LOWER(TRIM(SUBSTITUTE(SUBSTITUTE(E28," "," ")," "," "))))&gt;0,TRUE)),ISNUMBER(E28))</f>
        <v/>
      </c>
    </row>
    <row r="14" ht="28" customHeight="1">
      <c r="A14" s="3" t="inlineStr">
        <is>
          <t>Обязательная группа: отопление, вентиляция или обе нагрузки ГВС.
ГВС выбрано, если заполнена хотя бы одна из двух его нагрузок.</t>
        </is>
      </c>
      <c r="J14" t="inlineStr">
        <is>
          <t>format_ov_supply_pressure_unit</t>
        </is>
      </c>
      <c r="K14">
        <f>IFERROR(OR(LOWER(TRIM(SUBSTITUTE(SUBSTITUTE(G28," "," ")," "," ")))="",LOWER(TRIM(SUBSTITUTE(SUBSTITUTE(G28," "," ")," "," ")))="мпа",LOWER(TRIM(SUBSTITUTE(SUBSTITUTE(G28," "," ")," "," ")))="кгс/см²"),FALSE)</f>
        <v/>
      </c>
    </row>
    <row r="15" ht="26" customHeight="1">
      <c r="A15" s="3" t="inlineStr">
        <is>
          <t>Одна величина — одно значение и одна единица: кВт / Гкал/ч.
При смене единицы пересчитайте значение: автоматического пересчёта нет.</t>
        </is>
      </c>
      <c r="J15" t="inlineStr">
        <is>
          <t>format_ov_return_pressure</t>
        </is>
      </c>
      <c r="K15">
        <f>OR(NOT(IFERROR(LEN(LOWER(TRIM(SUBSTITUTE(SUBSTITUTE(E29," "," ")," "," "))))&gt;0,TRUE)),ISNUMBER(E29))</f>
        <v/>
      </c>
    </row>
    <row r="16" ht="16" customHeight="1">
      <c r="A16" s="10" t="inlineStr">
        <is>
          <t>Параметр</t>
        </is>
      </c>
      <c r="E16" s="10" t="inlineStr">
        <is>
          <t>Значение</t>
        </is>
      </c>
      <c r="G16" s="10" t="inlineStr">
        <is>
          <t>Единица</t>
        </is>
      </c>
      <c r="J16" t="inlineStr">
        <is>
          <t>format_ov_return_pressure_unit</t>
        </is>
      </c>
      <c r="K16">
        <f>IFERROR(OR(LOWER(TRIM(SUBSTITUTE(SUBSTITUTE(G29," "," ")," "," ")))="",LOWER(TRIM(SUBSTITUTE(SUBSTITUTE(G29," "," ")," "," ")))="мпа",LOWER(TRIM(SUBSTITUTE(SUBSTITUTE(G29," "," ")," "," ")))="кгс/см²"),FALSE)</f>
        <v/>
      </c>
    </row>
    <row r="17" ht="30" customHeight="1">
      <c r="A17" s="4" t="inlineStr">
        <is>
          <t>Отопление</t>
        </is>
      </c>
      <c r="E17" s="11" t="n"/>
      <c r="F17" s="8" t="n"/>
      <c r="G17" s="6" t="n"/>
      <c r="H17" s="8" t="n"/>
      <c r="J17" t="inlineStr">
        <is>
          <t>format_dhw_supply_temp</t>
        </is>
      </c>
      <c r="K17">
        <f>OR(NOT(IFERROR(LEN(LOWER(TRIM(SUBSTITUTE(SUBSTITUTE(E36," "," ")," "," "))))&gt;0,TRUE)),ISNUMBER(E36))</f>
        <v/>
      </c>
    </row>
    <row r="18" ht="30" customHeight="1">
      <c r="A18" s="4" t="inlineStr">
        <is>
          <t>Вентиляция</t>
        </is>
      </c>
      <c r="E18" s="11" t="n"/>
      <c r="F18" s="8" t="n"/>
      <c r="G18" s="6" t="n"/>
      <c r="H18" s="8" t="n"/>
      <c r="J18" t="inlineStr">
        <is>
          <t>format_dhw_return_temp</t>
        </is>
      </c>
      <c r="K18">
        <f>OR(NOT(IFERROR(LEN(LOWER(TRIM(SUBSTITUTE(SUBSTITUTE(E37," "," ")," "," "))))&gt;0,TRUE)),ISNUMBER(E37))</f>
        <v/>
      </c>
    </row>
    <row r="19" ht="30" customHeight="1">
      <c r="A19" s="4" t="inlineStr">
        <is>
          <t>ГВС: максимальная нагрузка</t>
        </is>
      </c>
      <c r="E19" s="11" t="n"/>
      <c r="F19" s="8" t="n"/>
      <c r="G19" s="6" t="n"/>
      <c r="H19" s="8" t="n"/>
      <c r="J19" t="inlineStr">
        <is>
          <t>format_dhw_supply_pressure</t>
        </is>
      </c>
      <c r="K19">
        <f>OR(NOT(IFERROR(LEN(LOWER(TRIM(SUBSTITUTE(SUBSTITUTE(E38," "," ")," "," "))))&gt;0,TRUE)),ISNUMBER(E38))</f>
        <v/>
      </c>
    </row>
    <row r="20" ht="30" customHeight="1">
      <c r="A20" s="4" t="inlineStr">
        <is>
          <t>ГВС: среднечасовая нагрузка</t>
        </is>
      </c>
      <c r="E20" s="11" t="n"/>
      <c r="F20" s="8" t="n"/>
      <c r="G20" s="6" t="n"/>
      <c r="H20" s="8" t="n"/>
      <c r="J20" t="inlineStr">
        <is>
          <t>format_dhw_supply_pressure_unit</t>
        </is>
      </c>
      <c r="K20">
        <f>IFERROR(OR(LOWER(TRIM(SUBSTITUTE(SUBSTITUTE(G38," "," ")," "," ")))="",LOWER(TRIM(SUBSTITUTE(SUBSTITUTE(G38," "," ")," "," ")))="мпа",LOWER(TRIM(SUBSTITUTE(SUBSTITUTE(G38," "," ")," "," ")))="кгс/см²"),FALSE)</f>
        <v/>
      </c>
    </row>
    <row r="21" ht="38" customHeight="1">
      <c r="A21" s="4" t="inlineStr">
        <is>
          <t>Потери в теплосетях и собственные нужды
Необязательно; полезную нагрузку не заменяют</t>
        </is>
      </c>
      <c r="E21" s="11" t="n"/>
      <c r="F21" s="8" t="n"/>
      <c r="G21" s="6" t="n"/>
      <c r="H21" s="8" t="n"/>
      <c r="J21" t="inlineStr">
        <is>
          <t>format_dhw_return_pressure</t>
        </is>
      </c>
      <c r="K21">
        <f>OR(NOT(IFERROR(LEN(LOWER(TRIM(SUBSTITUTE(SUBSTITUTE(E39," "," ")," "," "))))&gt;0,TRUE)),ISNUMBER(E39))</f>
        <v/>
      </c>
    </row>
    <row r="22" ht="4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J22" t="inlineStr">
        <is>
          <t>format_dhw_return_pressure_unit</t>
        </is>
      </c>
      <c r="K22">
        <f>IFERROR(OR(LOWER(TRIM(SUBSTITUTE(SUBSTITUTE(G39," "," ")," "," ")))="",LOWER(TRIM(SUBSTITUTE(SUBSTITUTE(G39," "," ")," "," ")))="мпа",LOWER(TRIM(SUBSTITUTE(SUBSTITUTE(G39," "," ")," "," ")))="кгс/см²"),FALSE)</f>
        <v/>
      </c>
    </row>
    <row r="23" ht="20" customHeight="1">
      <c r="A23" s="5" t="inlineStr">
        <is>
          <t>3. Общие параметры отопления / вентиляции (ОВ)</t>
        </is>
      </c>
      <c r="J23" t="inlineStr">
        <is>
          <t>format_main_fuel</t>
        </is>
      </c>
      <c r="K23">
        <f>IFERROR(OR(LOWER(TRIM(SUBSTITUTE(SUBSTITUTE(E42," "," ")," "," ")))="",LOWER(TRIM(SUBSTITUTE(SUBSTITUTE(E42," "," ")," "," ")))="газ",LOWER(TRIM(SUBSTITUTE(SUBSTITUTE(E42," "," ")," "," ")))="дизель",LOWER(TRIM(SUBSTITUTE(SUBSTITUTE(E42," "," ")," "," ")))="уголь",LOWER(TRIM(SUBSTITUTE(SUBSTITUTE(E42," "," ")," "," ")))="мазут"),FALSE)</f>
        <v/>
      </c>
    </row>
    <row r="24" ht="16" customHeight="1">
      <c r="A24" s="3" t="inlineStr">
        <is>
          <t>Четыре общих параметра ниже обязательны для любой котельной.</t>
        </is>
      </c>
      <c r="J24" t="inlineStr">
        <is>
          <t>format_reserve_fuel</t>
        </is>
      </c>
      <c r="K24">
        <f>IFERROR(OR(LOWER(TRIM(SUBSTITUTE(SUBSTITUTE(E44," "," ")," "," ")))="",LOWER(TRIM(SUBSTITUTE(SUBSTITUTE(E44," "," ")," "," ")))="газ",LOWER(TRIM(SUBSTITUTE(SUBSTITUTE(E44," "," ")," "," ")))="дизель",LOWER(TRIM(SUBSTITUTE(SUBSTITUTE(E44," "," ")," "," ")))="уголь",LOWER(TRIM(SUBSTITUTE(SUBSTITUTE(E44," "," ")," "," ")))="мазут",LOWER(TRIM(SUBSTITUTE(SUBSTITUTE(E44," "," ")," "," ")))="не требуется"),FALSE)</f>
        <v/>
      </c>
    </row>
    <row r="25" ht="16" customHeight="1">
      <c r="A25" s="10" t="inlineStr">
        <is>
          <t>Параметр</t>
        </is>
      </c>
      <c r="E25" s="10" t="inlineStr">
        <is>
          <t>Значение</t>
        </is>
      </c>
      <c r="G25" s="10" t="inlineStr">
        <is>
          <t>Единица</t>
        </is>
      </c>
      <c r="J25" t="inlineStr">
        <is>
          <t>format_gas_pressure</t>
        </is>
      </c>
      <c r="K25">
        <f>OR(NOT(IFERROR(LEN(LOWER(TRIM(SUBSTITUTE(SUBSTITUTE(E46," "," ")," "," "))))&gt;0,TRUE)),ISNUMBER(E46))</f>
        <v/>
      </c>
    </row>
    <row r="26" ht="26" customHeight="1">
      <c r="A26" s="12" t="inlineStr">
        <is>
          <t>Температура подачи ОВ, °C
Обязательно</t>
        </is>
      </c>
      <c r="E26" s="13" t="n"/>
      <c r="F26" s="8" t="n"/>
      <c r="G26" s="14" t="inlineStr">
        <is>
          <t>°C</t>
        </is>
      </c>
      <c r="J26" t="inlineStr">
        <is>
          <t>format_gas_pressure_unit</t>
        </is>
      </c>
      <c r="K26">
        <f>IFERROR(OR(LOWER(TRIM(SUBSTITUTE(SUBSTITUTE(G46," "," ")," "," ")))="",LOWER(TRIM(SUBSTITUTE(SUBSTITUTE(G46," "," ")," "," ")))="мпа",LOWER(TRIM(SUBSTITUTE(SUBSTITUTE(G46," "," ")," "," ")))="кгс/см²"),FALSE)</f>
        <v/>
      </c>
    </row>
    <row r="27" ht="26" customHeight="1">
      <c r="A27" s="12" t="inlineStr">
        <is>
          <t>Температура обратки ОВ, °C
Обязательно</t>
        </is>
      </c>
      <c r="E27" s="13" t="n"/>
      <c r="F27" s="8" t="n"/>
      <c r="G27" s="14" t="inlineStr">
        <is>
          <t>°C</t>
        </is>
      </c>
      <c r="J27" t="inlineStr">
        <is>
          <t>format_water_analysis</t>
        </is>
      </c>
      <c r="K27">
        <f>IFERROR(OR(LOWER(TRIM(SUBSTITUTE(SUBSTITUTE(E50," "," ")," "," ")))="",LOWER(TRIM(SUBSTITUTE(SUBSTITUTE(E50," "," ")," "," ")))="да",LOWER(TRIM(SUBSTITUTE(SUBSTITUTE(E50," "," ")," "," ")))="нет"),FALSE)</f>
        <v/>
      </c>
    </row>
    <row r="28" ht="30" customHeight="1">
      <c r="A28" s="12" t="inlineStr">
        <is>
          <t>Давление подачи ОВ; МПа / кгс/см²
Обязательно</t>
        </is>
      </c>
      <c r="E28" s="13" t="n"/>
      <c r="F28" s="8" t="n"/>
      <c r="G28" s="15" t="n"/>
      <c r="H28" s="8" t="n"/>
      <c r="J28" t="inlineStr">
        <is>
          <t>format_water_pressure</t>
        </is>
      </c>
      <c r="K28">
        <f>OR(NOT(IFERROR(LEN(LOWER(TRIM(SUBSTITUTE(SUBSTITUTE(E52," "," ")," "," "))))&gt;0,TRUE)),ISNUMBER(E52))</f>
        <v/>
      </c>
    </row>
    <row r="29" ht="30" customHeight="1">
      <c r="A29" s="12" t="inlineStr">
        <is>
          <t>Давление обратки ОВ; МПа / кгс/см²
Обязательно</t>
        </is>
      </c>
      <c r="E29" s="13" t="n"/>
      <c r="F29" s="8" t="n"/>
      <c r="G29" s="15" t="n"/>
      <c r="H29" s="8" t="n"/>
      <c r="J29" t="inlineStr">
        <is>
          <t>format_water_pressure_unit</t>
        </is>
      </c>
      <c r="K29">
        <f>IFERROR(OR(LOWER(TRIM(SUBSTITUTE(SUBSTITUTE(G52," "," ")," "," ")))="",LOWER(TRIM(SUBSTITUTE(SUBSTITUTE(G52," "," ")," "," ")))="мпа",LOWER(TRIM(SUBSTITUTE(SUBSTITUTE(G52," "," ")," "," ")))="кгс/см²"),FALSE)</f>
        <v/>
      </c>
    </row>
    <row r="30" ht="4" customHeight="1">
      <c r="A30" s="4" t="n"/>
      <c r="B30" s="4" t="n"/>
      <c r="C30" s="4" t="n"/>
      <c r="D30" s="4" t="n"/>
      <c r="E30" s="4" t="n"/>
      <c r="F30" s="4" t="n"/>
      <c r="G30" s="4" t="n"/>
      <c r="H30" s="4" t="n"/>
      <c r="J30" t="inlineStr">
        <is>
          <t>format_aviation_lights</t>
        </is>
      </c>
      <c r="K30">
        <f>IFERROR(OR(LOWER(TRIM(SUBSTITUTE(SUBSTITUTE(E55," "," ")," "," ")))="",LOWER(TRIM(SUBSTITUTE(SUBSTITUTE(E55," "," ")," "," ")))="да",LOWER(TRIM(SUBSTITUTE(SUBSTITUTE(E55," "," ")," "," ")))="нет"),FALSE)</f>
        <v/>
      </c>
    </row>
    <row r="31" ht="20" customHeight="1">
      <c r="A31" s="5" t="inlineStr">
        <is>
          <t>Проверка нагрузок и параметров ОВ</t>
        </is>
      </c>
      <c r="J31" t="inlineStr">
        <is>
          <t>format_chimney_height</t>
        </is>
      </c>
      <c r="K31">
        <f>OR(NOT(IFERROR(LEN(LOWER(TRIM(SUBSTITUTE(SUBSTITUTE(E56," "," ")," "," "))))&gt;0,TRUE)),ISNUMBER(E56))</f>
        <v/>
      </c>
    </row>
    <row r="32" ht="24" customHeight="1">
      <c r="A32" s="10">
        <f>IF(AND($K$63,$K$64,$K$65,AND($K$1,$K$2,$K$3,$K$4,$K$5,$K$6,$K$7,$K$8,$K$9,$K$10,$K$11,$K$12,$K$13,$K$14,$K$15,$K$16),AND($K$50,$K$51,$K$52,$K$53,$K$54,$K$55,$K$56)),"Проверка: нагрузки и общие параметры ОВ заполнены.","Проверка: проверьте нагрузки, единицы и общие параметры ОВ.")</f>
        <v/>
      </c>
      <c r="J32" t="inlineStr">
        <is>
          <t>format_pipe_scheme</t>
        </is>
      </c>
      <c r="K32">
        <f>IFERROR(OR(LOWER(TRIM(SUBSTITUTE(SUBSTITUTE(E59," "," ")," "," ")))="",LOWER(TRIM(SUBSTITUTE(SUBSTITUTE(E59," "," ")," "," ")))="двухтрубная",LOWER(TRIM(SUBSTITUTE(SUBSTITUTE(E59," "," ")," "," ")))="четырёхтрубная"),FALSE)</f>
        <v/>
      </c>
    </row>
    <row r="33" ht="36" customHeight="1">
      <c r="A33" s="16">
        <f>IF(NOT($K$64),"ГВС выбрано: заполните максимальную и среднечасовую нагрузки.","")&amp;IF(AND(NOT($K$64),NOT(AND($K$50,$K$51,$K$52,$K$53,$K$54,$K$55,$K$56))),CHAR(10),"")&amp;IF(NOT(AND($K$50,$K$51,$K$52,$K$53,$K$54,$K$55,$K$56)),"Выберите единицу для каждого указанного значения.","")</f>
        <v/>
      </c>
      <c r="J33" t="inlineStr">
        <is>
          <t>format_pto_scheme</t>
        </is>
      </c>
      <c r="K33">
        <f>IFERROR(OR(LOWER(TRIM(SUBSTITUTE(SUBSTITUTE(E61," "," ")," "," ")))="",LOWER(TRIM(SUBSTITUTE(SUBSTITUTE(E61," "," ")," "," ")))="с пто",LOWER(TRIM(SUBSTITUTE(SUBSTITUTE(E61," "," ")," "," ")))="без пто"),FALSE)</f>
        <v/>
      </c>
    </row>
    <row r="34" ht="20" customHeight="1">
      <c r="A34" s="5" t="inlineStr">
        <is>
          <t>4. Дополнительные параметры ГВС — необязательно</t>
        </is>
      </c>
      <c r="J34" t="inlineStr">
        <is>
          <t>format_weather_control</t>
        </is>
      </c>
      <c r="K34">
        <f>IFERROR(OR(LOWER(TRIM(SUBSTITUTE(SUBSTITUTE(E63," "," ")," "," ")))="",LOWER(TRIM(SUBSTITUTE(SUBSTITUTE(E63," "," ")," "," ")))="да",LOWER(TRIM(SUBSTITUTE(SUBSTITUTE(E63," "," ")," "," ")))="нет"),FALSE)</f>
        <v/>
      </c>
    </row>
    <row r="35" ht="16" customHeight="1">
      <c r="A35" s="10" t="inlineStr">
        <is>
          <t>Параметр</t>
        </is>
      </c>
      <c r="E35" s="10" t="inlineStr">
        <is>
          <t>Значение</t>
        </is>
      </c>
      <c r="G35" s="10" t="inlineStr">
        <is>
          <t>Единица</t>
        </is>
      </c>
      <c r="J35" t="inlineStr">
        <is>
          <t>format_staff</t>
        </is>
      </c>
      <c r="K35">
        <f>IFERROR(OR(LOWER(TRIM(SUBSTITUTE(SUBSTITUTE(E65," "," ")," "," ")))="",LOWER(TRIM(SUBSTITUTE(SUBSTITUTE(E65," "," ")," "," ")))="с персоналом",LOWER(TRIM(SUBSTITUTE(SUBSTITUTE(E65," "," ")," "," ")))="без персонала"),FALSE)</f>
        <v/>
      </c>
    </row>
    <row r="36" ht="24" customHeight="1">
      <c r="A36" s="4" t="inlineStr">
        <is>
          <t>Температура подачи ГВС, °C</t>
        </is>
      </c>
      <c r="E36" s="11" t="n"/>
      <c r="F36" s="8" t="n"/>
      <c r="G36" s="14" t="inlineStr">
        <is>
          <t>°C</t>
        </is>
      </c>
      <c r="J36" t="inlineStr">
        <is>
          <t>format_placement</t>
        </is>
      </c>
      <c r="K36">
        <f>IFERROR(OR(LOWER(TRIM(SUBSTITUTE(SUBSTITUTE(E67," "," ")," "," ")))="",LOWER(TRIM(SUBSTITUTE(SUBSTITUTE(E67," "," ")," "," ")))="пристроенная",LOWER(TRIM(SUBSTITUTE(SUBSTITUTE(E67," "," ")," "," ")))="отдельно стоящая"),FALSE)</f>
        <v/>
      </c>
    </row>
    <row r="37" ht="24" customHeight="1">
      <c r="A37" s="4" t="inlineStr">
        <is>
          <t>Температура обратки ГВС, °C</t>
        </is>
      </c>
      <c r="E37" s="11" t="n"/>
      <c r="F37" s="8" t="n"/>
      <c r="G37" s="14" t="inlineStr">
        <is>
          <t>°C</t>
        </is>
      </c>
      <c r="J37" t="inlineStr">
        <is>
          <t>format_reliability</t>
        </is>
      </c>
      <c r="K37">
        <f>IFERROR(OR(LOWER(TRIM(SUBSTITUTE(SUBSTITUTE(E69," "," ")," "," ")))="",LOWER(TRIM(SUBSTITUTE(SUBSTITUTE(E69," "," ")," "," ")))="первая",LOWER(TRIM(SUBSTITUTE(SUBSTITUTE(E69," "," ")," "," ")))="вторая"),FALSE)</f>
        <v/>
      </c>
    </row>
    <row r="38" ht="30" customHeight="1">
      <c r="A38" s="4" t="inlineStr">
        <is>
          <t>Давление подачи ГВС
МПа / кгс/см²</t>
        </is>
      </c>
      <c r="E38" s="11" t="n"/>
      <c r="F38" s="8" t="n"/>
      <c r="G38" s="6" t="n"/>
      <c r="H38" s="8" t="n"/>
      <c r="J38" t="inlineStr">
        <is>
          <t>format_heat_meter</t>
        </is>
      </c>
      <c r="K38">
        <f>IFERROR(OR(LOWER(TRIM(SUBSTITUTE(SUBSTITUTE(D73," "," ")," "," ")))="",LOWER(TRIM(SUBSTITUTE(SUBSTITUTE(D73," "," ")," "," ")))="да",LOWER(TRIM(SUBSTITUTE(SUBSTITUTE(D73," "," ")," "," ")))="нет"),FALSE)</f>
        <v/>
      </c>
    </row>
    <row r="39" ht="30" customHeight="1">
      <c r="A39" s="4" t="inlineStr">
        <is>
          <t>Давление обратки ГВС
МПа / кгс/см²</t>
        </is>
      </c>
      <c r="E39" s="11" t="n"/>
      <c r="F39" s="8" t="n"/>
      <c r="G39" s="6" t="n"/>
      <c r="H39" s="8" t="n"/>
      <c r="J39" t="inlineStr">
        <is>
          <t>format_water_flow_meter</t>
        </is>
      </c>
      <c r="K39">
        <f>IFERROR(OR(LOWER(TRIM(SUBSTITUTE(SUBSTITUTE(H73," "," ")," "," ")))="",LOWER(TRIM(SUBSTITUTE(SUBSTITUTE(H73," "," ")," "," ")))="да",LOWER(TRIM(SUBSTITUTE(SUBSTITUTE(H73," "," ")," "," ")))="нет"),FALSE)</f>
        <v/>
      </c>
    </row>
    <row r="40" ht="4" customHeight="1">
      <c r="A40" s="4" t="n"/>
      <c r="B40" s="4" t="n"/>
      <c r="C40" s="4" t="n"/>
      <c r="D40" s="4" t="n"/>
      <c r="E40" s="4" t="n"/>
      <c r="F40" s="4" t="n"/>
      <c r="G40" s="4" t="n"/>
      <c r="H40" s="4" t="n"/>
      <c r="J40" t="inlineStr">
        <is>
          <t>format_gas_meter</t>
        </is>
      </c>
      <c r="K40">
        <f>IFERROR(OR(LOWER(TRIM(SUBSTITUTE(SUBSTITUTE(D74," "," ")," "," ")))="",LOWER(TRIM(SUBSTITUTE(SUBSTITUTE(D74," "," ")," "," ")))="да",LOWER(TRIM(SUBSTITUTE(SUBSTITUTE(D74," "," ")," "," ")))="нет"),FALSE)</f>
        <v/>
      </c>
    </row>
    <row r="41" ht="20" customHeight="1">
      <c r="A41" s="5" t="inlineStr">
        <is>
          <t>5. Топливоснабжение котельной</t>
        </is>
      </c>
      <c r="J41" t="inlineStr">
        <is>
          <t>format_diesel_generator</t>
        </is>
      </c>
      <c r="K41">
        <f>IFERROR(OR(LOWER(TRIM(SUBSTITUTE(SUBSTITUTE(H74," "," ")," "," ")))="",LOWER(TRIM(SUBSTITUTE(SUBSTITUTE(H74," "," ")," "," ")))="да",LOWER(TRIM(SUBSTITUTE(SUBSTITUTE(H74," "," ")," "," ")))="нет"),FALSE)</f>
        <v/>
      </c>
    </row>
    <row r="42" ht="28" customHeight="1">
      <c r="A42" s="12" t="inlineStr">
        <is>
          <t>Основное топливо
Обязательно</t>
        </is>
      </c>
      <c r="E42" s="15" t="n"/>
      <c r="F42" s="7" t="n"/>
      <c r="G42" s="7" t="n"/>
      <c r="H42" s="8" t="n"/>
      <c r="J42" t="inlineStr">
        <is>
          <t>format_gas_regulator</t>
        </is>
      </c>
      <c r="K42">
        <f>IFERROR(OR(LOWER(TRIM(SUBSTITUTE(SUBSTITUTE(D75," "," ")," "," ")))="",LOWER(TRIM(SUBSTITUTE(SUBSTITUTE(D75," "," ")," "," ")))="да",LOWER(TRIM(SUBSTITUTE(SUBSTITUTE(D75," "," ")," "," ")))="нет"),FALSE)</f>
        <v/>
      </c>
    </row>
    <row r="43" ht="14" customHeight="1">
      <c r="A43" s="3" t="inlineStr">
        <is>
          <t>Варианты: газ / дизель / уголь / мазут.</t>
        </is>
      </c>
      <c r="J43" t="inlineStr">
        <is>
          <t>format_diesel_day_tank</t>
        </is>
      </c>
      <c r="K43">
        <f>IFERROR(OR(LOWER(TRIM(SUBSTITUTE(SUBSTITUTE(H75," "," ")," "," ")))="",LOWER(TRIM(SUBSTITUTE(SUBSTITUTE(H75," "," ")," "," ")))="да",LOWER(TRIM(SUBSTITUTE(SUBSTITUTE(H75," "," ")," "," ")))="нет"),FALSE)</f>
        <v/>
      </c>
    </row>
    <row r="44" ht="28" customHeight="1">
      <c r="A44" s="12" t="inlineStr">
        <is>
          <t>Резервное (аварийное) топливо
Обязательно</t>
        </is>
      </c>
      <c r="E44" s="15" t="n"/>
      <c r="F44" s="7" t="n"/>
      <c r="G44" s="7" t="n"/>
      <c r="H44" s="8" t="n"/>
      <c r="J44" t="inlineStr">
        <is>
          <t>format_per_unit_gas_meter</t>
        </is>
      </c>
      <c r="K44">
        <f>IFERROR(OR(LOWER(TRIM(SUBSTITUTE(SUBSTITUTE(D76," "," ")," "," ")))="",LOWER(TRIM(SUBSTITUTE(SUBSTITUTE(D76," "," ")," "," ")))="да",LOWER(TRIM(SUBSTITUTE(SUBSTITUTE(D76," "," ")," "," ")))="нет"),FALSE)</f>
        <v/>
      </c>
    </row>
    <row r="45" ht="14" customHeight="1">
      <c r="A45" s="3" t="inlineStr">
        <is>
          <t>Варианты: газ / дизель / уголь / мазут / Не требуется.</t>
        </is>
      </c>
      <c r="J45" t="inlineStr">
        <is>
          <t>format_diesel_storage</t>
        </is>
      </c>
      <c r="K45">
        <f>IFERROR(OR(LOWER(TRIM(SUBSTITUTE(SUBSTITUTE(H76," "," ")," "," ")))="",LOWER(TRIM(SUBSTITUTE(SUBSTITUTE(H76," "," ")," "," ")))="да",LOWER(TRIM(SUBSTITUTE(SUBSTITUTE(H76," "," ")," "," ")))="нет"),FALSE)</f>
        <v/>
      </c>
    </row>
    <row r="46" ht="30" customHeight="1">
      <c r="A46" s="4" t="inlineStr">
        <is>
          <t>Давление природного газа
МПа / кгс/см²</t>
        </is>
      </c>
      <c r="E46" s="11" t="n"/>
      <c r="F46" s="8" t="n"/>
      <c r="G46" s="6" t="n"/>
      <c r="H46" s="8" t="n"/>
      <c r="J46" t="inlineStr">
        <is>
          <t>format_dispatching</t>
        </is>
      </c>
      <c r="K46">
        <f>IFERROR(OR(LOWER(TRIM(SUBSTITUTE(SUBSTITUTE(E79," "," ")," "," ")))="",LOWER(TRIM(SUBSTITUTE(SUBSTITUTE(E79," "," ")," "," ")))="да",LOWER(TRIM(SUBSTITUTE(SUBSTITUTE(E79," "," ")," "," ")))="нет"),FALSE)</f>
        <v/>
      </c>
    </row>
    <row r="47" ht="14" customHeight="1">
      <c r="A47" s="3" t="inlineStr">
        <is>
          <t>Обязательно, если газ выбран основным или резервным топливом.</t>
        </is>
      </c>
      <c r="J47" t="inlineStr">
        <is>
          <t>format_rs485</t>
        </is>
      </c>
      <c r="K47">
        <f>IFERROR(OR(LOWER(TRIM(SUBSTITUTE(SUBSTITUTE(E81," "," ")," "," ")))="",LOWER(TRIM(SUBSTITUTE(SUBSTITUTE(E81," "," ")," "," ")))="да",LOWER(TRIM(SUBSTITUTE(SUBSTITUTE(E81," "," ")," "," ")))="нет"),FALSE)</f>
        <v/>
      </c>
    </row>
    <row r="48" ht="4" customHeight="1">
      <c r="A48" s="4" t="n"/>
      <c r="B48" s="4" t="n"/>
      <c r="C48" s="4" t="n"/>
      <c r="D48" s="4" t="n"/>
      <c r="E48" s="4" t="n"/>
      <c r="F48" s="4" t="n"/>
      <c r="G48" s="4" t="n"/>
      <c r="H48" s="4" t="n"/>
      <c r="J48" t="inlineStr">
        <is>
          <t>format_ethernet</t>
        </is>
      </c>
      <c r="K48">
        <f>IFERROR(OR(LOWER(TRIM(SUBSTITUTE(SUBSTITUTE(E82," "," ")," "," ")))="",LOWER(TRIM(SUBSTITUTE(SUBSTITUTE(E82," "," ")," "," ")))="да",LOWER(TRIM(SUBSTITUTE(SUBSTITUTE(E82," "," ")," "," ")))="нет"),FALSE)</f>
        <v/>
      </c>
    </row>
    <row r="49" ht="20" customHeight="1">
      <c r="A49" s="5" t="inlineStr">
        <is>
          <t>6. Водоснабжение котельной — необязательно</t>
        </is>
      </c>
      <c r="J49" t="inlineStr">
        <is>
          <t>format_gsm</t>
        </is>
      </c>
      <c r="K49">
        <f>IFERROR(OR(LOWER(TRIM(SUBSTITUTE(SUBSTITUTE(E83," "," ")," "," ")))="",LOWER(TRIM(SUBSTITUTE(SUBSTITUTE(E83," "," ")," "," ")))="да",LOWER(TRIM(SUBSTITUTE(SUBSTITUTE(E83," "," ")," "," ")))="нет"),FALSE)</f>
        <v/>
      </c>
    </row>
    <row r="50" ht="28" customHeight="1">
      <c r="A50" s="4" t="inlineStr">
        <is>
          <t>Анализ воды прилагается
Да / Нет</t>
        </is>
      </c>
      <c r="E50" s="6" t="n"/>
      <c r="F50" s="7" t="n"/>
      <c r="G50" s="7" t="n"/>
      <c r="H50" s="8" t="n"/>
      <c r="J50" t="inlineStr">
        <is>
          <t>linked_heating_load_unit</t>
        </is>
      </c>
      <c r="K50">
        <f>OR(NOT(IFERROR(LEN(LOWER(TRIM(SUBSTITUTE(SUBSTITUTE(E17," "," ")," "," "))))&gt;0,TRUE)),IFERROR(OR(LOWER(TRIM(SUBSTITUTE(SUBSTITUTE(G17," "," ")," "," ")))="квт",LOWER(TRIM(SUBSTITUTE(SUBSTITUTE(G17," "," ")," "," ")))="гкал/ч"),FALSE))</f>
        <v/>
      </c>
    </row>
    <row r="51" ht="28" customHeight="1">
      <c r="A51" s="4" t="inlineStr">
        <is>
          <t>Источник водоснабжения</t>
        </is>
      </c>
      <c r="E51" s="6" t="n"/>
      <c r="F51" s="7" t="n"/>
      <c r="G51" s="7" t="n"/>
      <c r="H51" s="8" t="n"/>
      <c r="J51" t="inlineStr">
        <is>
          <t>linked_ventilation_load_unit</t>
        </is>
      </c>
      <c r="K51">
        <f>OR(NOT(IFERROR(LEN(LOWER(TRIM(SUBSTITUTE(SUBSTITUTE(E18," "," ")," "," "))))&gt;0,TRUE)),IFERROR(OR(LOWER(TRIM(SUBSTITUTE(SUBSTITUTE(G18," "," ")," "," ")))="квт",LOWER(TRIM(SUBSTITUTE(SUBSTITUTE(G18," "," ")," "," ")))="гкал/ч"),FALSE))</f>
        <v/>
      </c>
    </row>
    <row r="52" ht="30" customHeight="1">
      <c r="A52" s="4" t="inlineStr">
        <is>
          <t>Давление исходной воды
МПа / кгс/см²</t>
        </is>
      </c>
      <c r="E52" s="11" t="n"/>
      <c r="F52" s="8" t="n"/>
      <c r="G52" s="6" t="n"/>
      <c r="H52" s="8" t="n"/>
      <c r="J52" t="inlineStr">
        <is>
          <t>linked_dhw_max_load_unit</t>
        </is>
      </c>
      <c r="K52">
        <f>OR(NOT(IFERROR(LEN(LOWER(TRIM(SUBSTITUTE(SUBSTITUTE(E19," "," ")," "," "))))&gt;0,TRUE)),IFERROR(OR(LOWER(TRIM(SUBSTITUTE(SUBSTITUTE(G19," "," ")," "," ")))="квт",LOWER(TRIM(SUBSTITUTE(SUBSTITUTE(G19," "," ")," "," ")))="гкал/ч"),FALSE))</f>
        <v/>
      </c>
    </row>
    <row r="53" ht="4" customHeight="1">
      <c r="A53" s="4" t="n"/>
      <c r="B53" s="4" t="n"/>
      <c r="C53" s="4" t="n"/>
      <c r="D53" s="4" t="n"/>
      <c r="E53" s="4" t="n"/>
      <c r="F53" s="4" t="n"/>
      <c r="G53" s="4" t="n"/>
      <c r="H53" s="4" t="n"/>
      <c r="J53" t="inlineStr">
        <is>
          <t>linked_dhw_average_load_unit</t>
        </is>
      </c>
      <c r="K53">
        <f>OR(NOT(IFERROR(LEN(LOWER(TRIM(SUBSTITUTE(SUBSTITUTE(E20," "," ")," "," "))))&gt;0,TRUE)),IFERROR(OR(LOWER(TRIM(SUBSTITUTE(SUBSTITUTE(G20," "," ")," "," ")))="квт",LOWER(TRIM(SUBSTITUTE(SUBSTITUTE(G20," "," ")," "," ")))="гкал/ч"),FALSE))</f>
        <v/>
      </c>
    </row>
    <row r="54" ht="20" customHeight="1">
      <c r="A54" s="5" t="inlineStr">
        <is>
          <t>7. Дымовая труба — необязательно</t>
        </is>
      </c>
      <c r="J54" t="inlineStr">
        <is>
          <t>linked_losses_load_unit</t>
        </is>
      </c>
      <c r="K54">
        <f>OR(NOT(IFERROR(LEN(LOWER(TRIM(SUBSTITUTE(SUBSTITUTE(E21," "," ")," "," "))))&gt;0,TRUE)),IFERROR(OR(LOWER(TRIM(SUBSTITUTE(SUBSTITUTE(G21," "," ")," "," ")))="квт",LOWER(TRIM(SUBSTITUTE(SUBSTITUTE(G21," "," ")," "," ")))="гкал/ч"),FALSE))</f>
        <v/>
      </c>
    </row>
    <row r="55" ht="28" customHeight="1">
      <c r="A55" s="4" t="inlineStr">
        <is>
          <t>Светоограждение дымовой трубы
Да / Нет</t>
        </is>
      </c>
      <c r="E55" s="6" t="n"/>
      <c r="F55" s="7" t="n"/>
      <c r="G55" s="7" t="n"/>
      <c r="H55" s="8" t="n"/>
      <c r="J55" t="inlineStr">
        <is>
          <t>linked_ov_supply_pressure_unit</t>
        </is>
      </c>
      <c r="K55">
        <f>OR(NOT(IFERROR(LEN(LOWER(TRIM(SUBSTITUTE(SUBSTITUTE(E28," "," ")," "," "))))&gt;0,TRUE)),IFERROR(OR(LOWER(TRIM(SUBSTITUTE(SUBSTITUTE(G28," "," ")," "," ")))="мпа",LOWER(TRIM(SUBSTITUTE(SUBSTITUTE(G28," "," ")," "," ")))="кгс/см²"),FALSE))</f>
        <v/>
      </c>
    </row>
    <row r="56" ht="24" customHeight="1">
      <c r="A56" s="4" t="inlineStr">
        <is>
          <t>Высота дымовой трубы, м</t>
        </is>
      </c>
      <c r="E56" s="11" t="n"/>
      <c r="F56" s="8" t="n"/>
      <c r="G56" s="14" t="inlineStr">
        <is>
          <t>м</t>
        </is>
      </c>
      <c r="J56" t="inlineStr">
        <is>
          <t>linked_ov_return_pressure_unit</t>
        </is>
      </c>
      <c r="K56">
        <f>OR(NOT(IFERROR(LEN(LOWER(TRIM(SUBSTITUTE(SUBSTITUTE(E29," "," ")," "," "))))&gt;0,TRUE)),IFERROR(OR(LOWER(TRIM(SUBSTITUTE(SUBSTITUTE(G29," "," ")," "," ")))="мпа",LOWER(TRIM(SUBSTITUTE(SUBSTITUTE(G29," "," ")," "," ")))="кгс/см²"),FALSE))</f>
        <v/>
      </c>
    </row>
    <row r="57" ht="4" customHeight="1">
      <c r="A57" s="4" t="n"/>
      <c r="B57" s="4" t="n"/>
      <c r="C57" s="4" t="n"/>
      <c r="D57" s="4" t="n"/>
      <c r="E57" s="4" t="n"/>
      <c r="F57" s="4" t="n"/>
      <c r="G57" s="4" t="n"/>
      <c r="H57" s="4" t="n"/>
      <c r="J57" t="inlineStr">
        <is>
          <t>linked_dhw_supply_pressure_unit</t>
        </is>
      </c>
      <c r="K57">
        <f>OR(NOT(IFERROR(LEN(LOWER(TRIM(SUBSTITUTE(SUBSTITUTE(E38," "," ")," "," "))))&gt;0,TRUE)),IFERROR(OR(LOWER(TRIM(SUBSTITUTE(SUBSTITUTE(G38," "," ")," "," ")))="мпа",LOWER(TRIM(SUBSTITUTE(SUBSTITUTE(G38," "," ")," "," ")))="кгс/см²"),FALSE))</f>
        <v/>
      </c>
    </row>
    <row r="58" ht="20" customHeight="1">
      <c r="A58" s="5" t="inlineStr">
        <is>
          <t>8. Схема теплоснабжения</t>
        </is>
      </c>
      <c r="J58" t="inlineStr">
        <is>
          <t>linked_dhw_return_pressure_unit</t>
        </is>
      </c>
      <c r="K58">
        <f>OR(NOT(IFERROR(LEN(LOWER(TRIM(SUBSTITUTE(SUBSTITUTE(E39," "," ")," "," "))))&gt;0,TRUE)),IFERROR(OR(LOWER(TRIM(SUBSTITUTE(SUBSTITUTE(G39," "," ")," "," ")))="мпа",LOWER(TRIM(SUBSTITUTE(SUBSTITUTE(G39," "," ")," "," ")))="кгс/см²"),FALSE))</f>
        <v/>
      </c>
    </row>
    <row r="59" ht="28" customHeight="1">
      <c r="A59" s="12" t="inlineStr">
        <is>
          <t>Трубность схемы
Обязательно</t>
        </is>
      </c>
      <c r="E59" s="15" t="n"/>
      <c r="F59" s="7" t="n"/>
      <c r="G59" s="7" t="n"/>
      <c r="H59" s="8" t="n"/>
      <c r="J59" t="inlineStr">
        <is>
          <t>linked_gas_pressure_unit</t>
        </is>
      </c>
      <c r="K59">
        <f>OR(NOT(IFERROR(LEN(LOWER(TRIM(SUBSTITUTE(SUBSTITUTE(E46," "," ")," "," "))))&gt;0,TRUE)),IFERROR(OR(LOWER(TRIM(SUBSTITUTE(SUBSTITUTE(G46," "," ")," "," ")))="мпа",LOWER(TRIM(SUBSTITUTE(SUBSTITUTE(G46," "," ")," "," ")))="кгс/см²"),FALSE))</f>
        <v/>
      </c>
    </row>
    <row r="60" ht="14" customHeight="1">
      <c r="A60" s="3" t="inlineStr">
        <is>
          <t>Двухтрубная / Четырёхтрубная. Четырёхтрубная допустима только с ГВС.</t>
        </is>
      </c>
      <c r="J60" t="inlineStr">
        <is>
          <t>linked_water_pressure_unit</t>
        </is>
      </c>
      <c r="K60">
        <f>OR(NOT(IFERROR(LEN(LOWER(TRIM(SUBSTITUTE(SUBSTITUTE(E52," "," ")," "," "))))&gt;0,TRUE)),IFERROR(OR(LOWER(TRIM(SUBSTITUTE(SUBSTITUTE(G52," "," ")," "," ")))="мпа",LOWER(TRIM(SUBSTITUTE(SUBSTITUTE(G52," "," ")," "," ")))="кгс/см²"),FALSE))</f>
        <v/>
      </c>
    </row>
    <row r="61" ht="28" customHeight="1">
      <c r="A61" s="12" t="inlineStr">
        <is>
          <t>Отопление с ПТО / без ПТО
Обязательно</t>
        </is>
      </c>
      <c r="E61" s="15" t="n"/>
      <c r="F61" s="7" t="n"/>
      <c r="G61" s="7" t="n"/>
      <c r="H61" s="8" t="n"/>
      <c r="J61" t="inlineStr">
        <is>
          <t>all_formats</t>
        </is>
      </c>
      <c r="K61">
        <f>AND($K$1,$K$2,$K$3,$K$4,$K$5,$K$6,$K$7,$K$8,$K$9,$K$10,$K$11,$K$12,$K$13,$K$14,$K$15,$K$16,$K$17,$K$18,$K$19,$K$20,$K$21,$K$22,$K$23,$K$24,$K$25,$K$26,$K$27,$K$28,$K$29,$K$30,$K$31,$K$32,$K$33,$K$34,$K$35,$K$36,$K$37,$K$38,$K$39,$K$40,$K$41,$K$42,$K$43,$K$44,$K$45,$K$46,$K$47,$K$48,$K$49)</f>
        <v/>
      </c>
    </row>
    <row r="62" ht="14" customHeight="1">
      <c r="A62" s="3" t="inlineStr">
        <is>
          <t>Это независимый выбор; он не подменяется выбранной трубностью.</t>
        </is>
      </c>
      <c r="J62" t="inlineStr">
        <is>
          <t>all_units</t>
        </is>
      </c>
      <c r="K62">
        <f>AND($K$50,$K$51,$K$52,$K$53,$K$54,$K$55,$K$56,$K$57,$K$58,$K$59,$K$60)</f>
        <v/>
      </c>
    </row>
    <row r="63" ht="28" customHeight="1">
      <c r="A63" s="4" t="inlineStr">
        <is>
          <t>Погодное регулирование температуры
Да / Нет</t>
        </is>
      </c>
      <c r="E63" s="6" t="n"/>
      <c r="F63" s="7" t="n"/>
      <c r="G63" s="7" t="n"/>
      <c r="H63" s="8" t="n"/>
      <c r="J63" t="inlineStr">
        <is>
          <t>useful_numeric</t>
        </is>
      </c>
      <c r="K63">
        <f>OR(ISNUMBER(E17),ISNUMBER(E18),AND(ISNUMBER(E19),ISNUMBER(E20)))</f>
        <v/>
      </c>
    </row>
    <row r="64" ht="20" customHeight="1">
      <c r="A64" s="5" t="inlineStr">
        <is>
          <t>9. Исполнение котельной</t>
        </is>
      </c>
      <c r="J64" t="inlineStr">
        <is>
          <t>dhw_pair</t>
        </is>
      </c>
      <c r="K64">
        <f>OR(NOT(OR(IFERROR(LEN(LOWER(TRIM(SUBSTITUTE(SUBSTITUTE(E19," "," ")," "," "))))&gt;0,TRUE),IFERROR(LEN(LOWER(TRIM(SUBSTITUTE(SUBSTITUTE(E20," "," ")," "," "))))&gt;0,TRUE))),AND(ISNUMBER(E19),ISNUMBER(E20)))</f>
        <v/>
      </c>
    </row>
    <row r="65" ht="28" customHeight="1">
      <c r="A65" s="12" t="inlineStr">
        <is>
          <t>Обслуживающий персонал
Обязательно</t>
        </is>
      </c>
      <c r="E65" s="15" t="n"/>
      <c r="F65" s="7" t="n"/>
      <c r="G65" s="7" t="n"/>
      <c r="H65" s="8" t="n"/>
      <c r="J65" t="inlineStr">
        <is>
          <t>ov_ok</t>
        </is>
      </c>
      <c r="K65">
        <f>AND(ISNUMBER(E26),ISNUMBER(E27),ISNUMBER(E28),ISNUMBER(E29))</f>
        <v/>
      </c>
    </row>
    <row r="66" ht="14" customHeight="1">
      <c r="A66" s="3" t="inlineStr">
        <is>
          <t>Варианты: с обслуживающим персоналом / без обслуживающего персонала.</t>
        </is>
      </c>
      <c r="J66" t="inlineStr">
        <is>
          <t>gas_ok</t>
        </is>
      </c>
      <c r="K66">
        <f>OR(NOT(OR(IFERROR(LOWER(TRIM(SUBSTITUTE(SUBSTITUTE(E42," "," ")," "," ")))="газ",FALSE),IFERROR(LOWER(TRIM(SUBSTITUTE(SUBSTITUTE(E44," "," ")," "," ")))="газ",FALSE))),AND(ISNUMBER(E46),IFERROR(OR(LOWER(TRIM(SUBSTITUTE(SUBSTITUTE(G46," "," ")," "," ")))="мпа",LOWER(TRIM(SUBSTITUTE(SUBSTITUTE(G46," "," ")," "," ")))="кгс/см²"),FALSE)))</f>
        <v/>
      </c>
    </row>
    <row r="67" ht="28" customHeight="1">
      <c r="A67" s="12" t="inlineStr">
        <is>
          <t>Размещение котельной
Обязательно</t>
        </is>
      </c>
      <c r="E67" s="15" t="n"/>
      <c r="F67" s="7" t="n"/>
      <c r="G67" s="7" t="n"/>
      <c r="H67" s="8" t="n"/>
      <c r="J67" t="inlineStr">
        <is>
          <t>required_enum_ok</t>
        </is>
      </c>
      <c r="K67">
        <f>AND(IFERROR(OR(LOWER(TRIM(SUBSTITUTE(SUBSTITUTE(E42," "," ")," "," ")))="газ",LOWER(TRIM(SUBSTITUTE(SUBSTITUTE(E42," "," ")," "," ")))="дизель",LOWER(TRIM(SUBSTITUTE(SUBSTITUTE(E42," "," ")," "," ")))="уголь",LOWER(TRIM(SUBSTITUTE(SUBSTITUTE(E42," "," ")," "," ")))="мазут"),FALSE),IFERROR(OR(LOWER(TRIM(SUBSTITUTE(SUBSTITUTE(E44," "," ")," "," ")))="газ",LOWER(TRIM(SUBSTITUTE(SUBSTITUTE(E44," "," ")," "," ")))="дизель",LOWER(TRIM(SUBSTITUTE(SUBSTITUTE(E44," "," ")," "," ")))="уголь",LOWER(TRIM(SUBSTITUTE(SUBSTITUTE(E44," "," ")," "," ")))="мазут",LOWER(TRIM(SUBSTITUTE(SUBSTITUTE(E44," "," ")," "," ")))="не требуется"),FALSE),IFERROR(OR(LOWER(TRIM(SUBSTITUTE(SUBSTITUTE(E59," "," ")," "," ")))="двухтрубная",LOWER(TRIM(SUBSTITUTE(SUBSTITUTE(E59," "," ")," "," ")))="четырёхтрубная"),FALSE),IFERROR(OR(LOWER(TRIM(SUBSTITUTE(SUBSTITUTE(E61," "," ")," "," ")))="с пто",LOWER(TRIM(SUBSTITUTE(SUBSTITUTE(E61," "," ")," "," ")))="без пто"),FALSE),IFERROR(OR(LOWER(TRIM(SUBSTITUTE(SUBSTITUTE(E65," "," ")," "," ")))="с персоналом",LOWER(TRIM(SUBSTITUTE(SUBSTITUTE(E65," "," ")," "," ")))="без персонала"),FALSE),IFERROR(OR(LOWER(TRIM(SUBSTITUTE(SUBSTITUTE(E67," "," ")," "," ")))="пристроенная",LOWER(TRIM(SUBSTITUTE(SUBSTITUTE(E67," "," ")," "," ")))="отдельно стоящая"),FALSE),IFERROR(OR(LOWER(TRIM(SUBSTITUTE(SUBSTITUTE(E69," "," ")," "," ")))="первая",LOWER(TRIM(SUBSTITUTE(SUBSTITUTE(E69," "," ")," "," ")))="вторая"),FALSE))</f>
        <v/>
      </c>
    </row>
    <row r="68" ht="14" customHeight="1">
      <c r="A68" s="3" t="inlineStr">
        <is>
          <t>Варианты: пристроенная / отдельно стоящая.</t>
        </is>
      </c>
    </row>
    <row r="69" ht="30" customHeight="1">
      <c r="A69" s="12" t="inlineStr">
        <is>
          <t>Категория надёжности отпуска тепла
Обязательно</t>
        </is>
      </c>
      <c r="E69" s="15" t="n"/>
      <c r="F69" s="7" t="n"/>
      <c r="G69" s="7" t="n"/>
      <c r="H69" s="8" t="n"/>
    </row>
    <row r="70" ht="14" customHeight="1">
      <c r="A70" s="3" t="inlineStr">
        <is>
          <t>Варианты: первая / вторая.</t>
        </is>
      </c>
    </row>
    <row r="71" ht="4" customHeight="1">
      <c r="A71" s="4" t="n"/>
      <c r="B71" s="4" t="n"/>
      <c r="C71" s="4" t="n"/>
      <c r="D71" s="4" t="n"/>
      <c r="E71" s="4" t="n"/>
      <c r="F71" s="4" t="n"/>
      <c r="G71" s="4" t="n"/>
      <c r="H71" s="4" t="n"/>
    </row>
    <row r="72" ht="20" customHeight="1">
      <c r="A72" s="5" t="inlineStr">
        <is>
          <t>10. Дополнительное оборудование — необязательно</t>
        </is>
      </c>
    </row>
    <row r="73" ht="30" customHeight="1">
      <c r="A73" s="4" t="inlineStr">
        <is>
          <t>Узел учёта тепловой энергии
Да / Нет</t>
        </is>
      </c>
      <c r="D73" s="6" t="n"/>
      <c r="E73" s="4" t="inlineStr">
        <is>
          <t>Расходомер ХВ на вводе
Да / Нет</t>
        </is>
      </c>
      <c r="H73" s="6" t="n"/>
    </row>
    <row r="74" ht="30" customHeight="1">
      <c r="A74" s="4" t="inlineStr">
        <is>
          <t>Узел учёта расхода газа
Да / Нет</t>
        </is>
      </c>
      <c r="D74" s="6" t="n"/>
      <c r="E74" s="4" t="inlineStr">
        <is>
          <t>Дизельная электростанция
Да / Нет</t>
        </is>
      </c>
      <c r="H74" s="6" t="n"/>
    </row>
    <row r="75" ht="30" customHeight="1">
      <c r="A75" s="4" t="inlineStr">
        <is>
          <t>Установка ГРУ в котельной
Да / Нет</t>
        </is>
      </c>
      <c r="D75" s="6" t="n"/>
      <c r="E75" s="4" t="inlineStr">
        <is>
          <t>Расходная ёмкость дизеля
Да / Нет</t>
        </is>
      </c>
      <c r="H75" s="6" t="n"/>
    </row>
    <row r="76" ht="30" customHeight="1">
      <c r="A76" s="4" t="inlineStr">
        <is>
          <t>Поагрегатный учёт газа
Да / Нет</t>
        </is>
      </c>
      <c r="D76" s="6" t="n"/>
      <c r="E76" s="4" t="inlineStr">
        <is>
          <t>Склад дизельного топлива
Да / Нет</t>
        </is>
      </c>
      <c r="H76" s="6" t="n"/>
    </row>
    <row r="77" ht="4" customHeight="1">
      <c r="A77" s="4" t="n"/>
      <c r="B77" s="4" t="n"/>
      <c r="C77" s="4" t="n"/>
      <c r="D77" s="4" t="n"/>
      <c r="E77" s="4" t="n"/>
      <c r="F77" s="4" t="n"/>
      <c r="G77" s="4" t="n"/>
      <c r="H77" s="4" t="n"/>
    </row>
    <row r="78" ht="20" customHeight="1">
      <c r="A78" s="5" t="inlineStr">
        <is>
          <t>11. Дополнительные функции — необязательно</t>
        </is>
      </c>
    </row>
    <row r="79" ht="28" customHeight="1">
      <c r="A79" s="4" t="inlineStr">
        <is>
          <t>Система диспетчеризации
Да / Нет</t>
        </is>
      </c>
      <c r="E79" s="6" t="n"/>
      <c r="F79" s="7" t="n"/>
      <c r="G79" s="7" t="n"/>
      <c r="H79" s="8" t="n"/>
    </row>
    <row r="80" ht="14" customHeight="1">
      <c r="A80" s="3" t="inlineStr">
        <is>
          <t>Интерфейсы — независимые необязательные ответы, можно указать несколько.</t>
        </is>
      </c>
    </row>
    <row r="81" ht="24" customHeight="1">
      <c r="A81" s="4" t="inlineStr">
        <is>
          <t>RS-485 — Да / Нет</t>
        </is>
      </c>
      <c r="E81" s="6" t="n"/>
      <c r="F81" s="7" t="n"/>
      <c r="G81" s="7" t="n"/>
      <c r="H81" s="8" t="n"/>
    </row>
    <row r="82" ht="24" customHeight="1">
      <c r="A82" s="4" t="inlineStr">
        <is>
          <t>Ethernet — Да / Нет</t>
        </is>
      </c>
      <c r="E82" s="6" t="n"/>
      <c r="F82" s="7" t="n"/>
      <c r="G82" s="7" t="n"/>
      <c r="H82" s="8" t="n"/>
    </row>
    <row r="83" ht="24" customHeight="1">
      <c r="A83" s="4" t="inlineStr">
        <is>
          <t>GSM-modem — Да / Нет</t>
        </is>
      </c>
      <c r="E83" s="6" t="n"/>
      <c r="F83" s="7" t="n"/>
      <c r="G83" s="7" t="n"/>
      <c r="H83" s="8" t="n"/>
    </row>
    <row r="84" ht="4" customHeight="1">
      <c r="A84" s="4" t="n"/>
      <c r="B84" s="4" t="n"/>
      <c r="C84" s="4" t="n"/>
      <c r="D84" s="4" t="n"/>
      <c r="E84" s="4" t="n"/>
      <c r="F84" s="4" t="n"/>
      <c r="G84" s="4" t="n"/>
      <c r="H84" s="4" t="n"/>
    </row>
    <row r="85" ht="20" customHeight="1">
      <c r="A85" s="5" t="inlineStr">
        <is>
          <t>12. Дополнительные требования к расчёту БМК</t>
        </is>
      </c>
    </row>
    <row r="86" ht="24" customHeight="1">
      <c r="A86" s="17" t="n"/>
      <c r="B86" s="18" t="n"/>
      <c r="C86" s="18" t="n"/>
      <c r="D86" s="18" t="n"/>
      <c r="E86" s="18" t="n"/>
      <c r="F86" s="18" t="n"/>
      <c r="G86" s="18" t="n"/>
      <c r="H86" s="19" t="n"/>
    </row>
    <row r="87" ht="24" customHeight="1">
      <c r="A87" s="20" t="n"/>
      <c r="B87" s="21" t="n"/>
      <c r="C87" s="21" t="n"/>
      <c r="D87" s="21" t="n"/>
      <c r="E87" s="21" t="n"/>
      <c r="F87" s="21" t="n"/>
      <c r="G87" s="21" t="n"/>
      <c r="H87" s="22" t="n"/>
    </row>
    <row r="88" ht="24" customHeight="1">
      <c r="A88" s="23" t="n"/>
      <c r="B88" s="24" t="n"/>
      <c r="C88" s="24" t="n"/>
      <c r="D88" s="24" t="n"/>
      <c r="E88" s="24" t="n"/>
      <c r="F88" s="24" t="n"/>
      <c r="G88" s="24" t="n"/>
      <c r="H88" s="25" t="n"/>
    </row>
    <row r="89" ht="4" customHeight="1">
      <c r="A89" s="4" t="n"/>
      <c r="B89" s="4" t="n"/>
      <c r="C89" s="4" t="n"/>
      <c r="D89" s="4" t="n"/>
      <c r="E89" s="4" t="n"/>
      <c r="F89" s="4" t="n"/>
      <c r="G89" s="4" t="n"/>
      <c r="H89" s="4" t="n"/>
    </row>
    <row r="90" ht="20" customHeight="1">
      <c r="A90" s="5" t="inlineStr">
        <is>
          <t>Итоговая проверка</t>
        </is>
      </c>
    </row>
    <row r="91" ht="24" customHeight="1">
      <c r="A91" s="10">
        <f>IF(AND($K$63,$K$64,$K$65,$K$66,$K$67,$K$61,$K$62,NOT(AND(IFERROR(LOWER(TRIM(SUBSTITUTE(SUBSTITUTE(E59," "," ")," "," ")))="четырёхтрубная",FALSE),NOT(OR(IFERROR(LEN(LOWER(TRIM(SUBSTITUTE(SUBSTITUTE(E19," "," ")," "," "))))&gt;0,TRUE),IFERROR(LEN(LOWER(TRIM(SUBSTITUTE(SUBSTITUTE(E20," "," ")," "," "))))&gt;0,TRUE)))))),"Проверка: обязательные ответы заполнены; противоречий не выявлено.","Проверка: заполните обязательные ответы и проверьте отмеченные поля.")</f>
        <v/>
      </c>
    </row>
    <row r="92" ht="48" customHeight="1">
      <c r="A92" s="16">
        <f>IF(AND(IFERROR(LOWER(TRIM(SUBSTITUTE(SUBSTITUTE(E59," "," ")," "," ")))="четырёхтрубная",FALSE),NOT(OR(IFERROR(LEN(LOWER(TRIM(SUBSTITUTE(SUBSTITUTE(E19," "," ")," "," "))))&gt;0,TRUE),IFERROR(LEN(LOWER(TRIM(SUBSTITUTE(SUBSTITUTE(E20," "," ")," "," "))))&gt;0,TRUE)))),"ПРОТИВОРЕЧИЕ: четырёхтрубная схема выбрана без ГВС.","")&amp;IF(AND(AND(IFERROR(LOWER(TRIM(SUBSTITUTE(SUBSTITUTE(E59," "," ")," "," ")))="четырёхтрубная",FALSE),NOT(OR(IFERROR(LEN(LOWER(TRIM(SUBSTITUTE(SUBSTITUTE(E19," "," ")," "," "))))&gt;0,TRUE),IFERROR(LEN(LOWER(TRIM(SUBSTITUTE(SUBSTITUTE(E20," "," ")," "," "))))&gt;0,TRUE)))),NOT($K$66)),CHAR(10),"")&amp;IF(NOT($K$66),"Выбран газ: укажите его давление и единицу измерения.","")&amp;IF(AND(OR(AND(IFERROR(LOWER(TRIM(SUBSTITUTE(SUBSTITUTE(E59," "," ")," "," ")))="четырёхтрубная",FALSE),NOT(OR(IFERROR(LEN(LOWER(TRIM(SUBSTITUTE(SUBSTITUTE(E19," "," ")," "," "))))&gt;0,TRUE),IFERROR(LEN(LOWER(TRIM(SUBSTITUTE(SUBSTITUTE(E20," "," ")," "," "))))&gt;0,TRUE)))),NOT($K$66)),NOT($K$62)),CHAR(10),"")&amp;IF(NOT($K$62),"Не выбрана допустимая единица у одного из введённых значений.","")</f>
        <v/>
      </c>
    </row>
  </sheetData>
  <mergeCells count="142">
    <mergeCell ref="G21:H21"/>
    <mergeCell ref="E61:H61"/>
    <mergeCell ref="A20:D20"/>
    <mergeCell ref="C9:H9"/>
    <mergeCell ref="A29:D29"/>
    <mergeCell ref="A81:D81"/>
    <mergeCell ref="A49:H49"/>
    <mergeCell ref="A6:H6"/>
    <mergeCell ref="A44:D44"/>
    <mergeCell ref="A7:B7"/>
    <mergeCell ref="A66:H66"/>
    <mergeCell ref="A51:D51"/>
    <mergeCell ref="G18:H18"/>
    <mergeCell ref="A3:H3"/>
    <mergeCell ref="E79:H79"/>
    <mergeCell ref="E51:H51"/>
    <mergeCell ref="E27:F27"/>
    <mergeCell ref="E82:H82"/>
    <mergeCell ref="E36:F36"/>
    <mergeCell ref="A16:D16"/>
    <mergeCell ref="E63:H63"/>
    <mergeCell ref="A32:H32"/>
    <mergeCell ref="A56:D56"/>
    <mergeCell ref="G20:H20"/>
    <mergeCell ref="A27:D27"/>
    <mergeCell ref="E65:H65"/>
    <mergeCell ref="A13:H13"/>
    <mergeCell ref="A9:B9"/>
    <mergeCell ref="A42:D42"/>
    <mergeCell ref="A31:H31"/>
    <mergeCell ref="A58:H58"/>
    <mergeCell ref="A17:D17"/>
    <mergeCell ref="A15:H15"/>
    <mergeCell ref="A75:C75"/>
    <mergeCell ref="A35:D35"/>
    <mergeCell ref="A24:H24"/>
    <mergeCell ref="A11:B11"/>
    <mergeCell ref="A60:H60"/>
    <mergeCell ref="A19:D19"/>
    <mergeCell ref="A28:D28"/>
    <mergeCell ref="B10:D10"/>
    <mergeCell ref="E38:F38"/>
    <mergeCell ref="G38:H38"/>
    <mergeCell ref="A59:D59"/>
    <mergeCell ref="E67:H67"/>
    <mergeCell ref="A79:D79"/>
    <mergeCell ref="A61:D61"/>
    <mergeCell ref="A2:H2"/>
    <mergeCell ref="A85:H85"/>
    <mergeCell ref="A47:H47"/>
    <mergeCell ref="E26:F26"/>
    <mergeCell ref="A8:B8"/>
    <mergeCell ref="A46:D46"/>
    <mergeCell ref="G26:H26"/>
    <mergeCell ref="A73:C73"/>
    <mergeCell ref="G35:H35"/>
    <mergeCell ref="A62:H62"/>
    <mergeCell ref="E16:F16"/>
    <mergeCell ref="G16:H16"/>
    <mergeCell ref="E25:F25"/>
    <mergeCell ref="G25:H25"/>
    <mergeCell ref="A26:D26"/>
    <mergeCell ref="A72:H72"/>
    <mergeCell ref="E73:G73"/>
    <mergeCell ref="E18:F18"/>
    <mergeCell ref="G11:H11"/>
    <mergeCell ref="A64:H64"/>
    <mergeCell ref="A52:D52"/>
    <mergeCell ref="E74:G74"/>
    <mergeCell ref="E52:F52"/>
    <mergeCell ref="A63:D63"/>
    <mergeCell ref="E39:F39"/>
    <mergeCell ref="G39:H39"/>
    <mergeCell ref="A70:H70"/>
    <mergeCell ref="E20:F20"/>
    <mergeCell ref="E29:F29"/>
    <mergeCell ref="A83:D83"/>
    <mergeCell ref="A54:H54"/>
    <mergeCell ref="E50:H50"/>
    <mergeCell ref="A39:D39"/>
    <mergeCell ref="G37:H37"/>
    <mergeCell ref="A41:H41"/>
    <mergeCell ref="A90:H90"/>
    <mergeCell ref="C8:H8"/>
    <mergeCell ref="E55:H55"/>
    <mergeCell ref="A36:D36"/>
    <mergeCell ref="E46:F46"/>
    <mergeCell ref="A69:D69"/>
    <mergeCell ref="A33:H33"/>
    <mergeCell ref="A65:D65"/>
    <mergeCell ref="A37:D37"/>
    <mergeCell ref="A21:D21"/>
    <mergeCell ref="A68:H68"/>
    <mergeCell ref="E56:F56"/>
    <mergeCell ref="G56:H56"/>
    <mergeCell ref="A34:H34"/>
    <mergeCell ref="A92:H92"/>
    <mergeCell ref="G52:H52"/>
    <mergeCell ref="A38:D38"/>
    <mergeCell ref="A74:C74"/>
    <mergeCell ref="G27:H27"/>
    <mergeCell ref="G36:H36"/>
    <mergeCell ref="A45:H45"/>
    <mergeCell ref="A1:H1"/>
    <mergeCell ref="E81:H81"/>
    <mergeCell ref="E17:F17"/>
    <mergeCell ref="G17:H17"/>
    <mergeCell ref="E35:F35"/>
    <mergeCell ref="A76:C76"/>
    <mergeCell ref="A78:H78"/>
    <mergeCell ref="A67:D67"/>
    <mergeCell ref="E19:F19"/>
    <mergeCell ref="G19:H19"/>
    <mergeCell ref="E28:F28"/>
    <mergeCell ref="A82:D82"/>
    <mergeCell ref="G28:H28"/>
    <mergeCell ref="A80:H80"/>
    <mergeCell ref="E76:G76"/>
    <mergeCell ref="E42:H42"/>
    <mergeCell ref="C7:H7"/>
    <mergeCell ref="E83:H83"/>
    <mergeCell ref="E75:G75"/>
    <mergeCell ref="A86:H88"/>
    <mergeCell ref="C11:D11"/>
    <mergeCell ref="E11:F11"/>
    <mergeCell ref="E44:H44"/>
    <mergeCell ref="A25:D25"/>
    <mergeCell ref="A14:H14"/>
    <mergeCell ref="A23:H23"/>
    <mergeCell ref="G29:H29"/>
    <mergeCell ref="A4:H4"/>
    <mergeCell ref="F10:H10"/>
    <mergeCell ref="A18:D18"/>
    <mergeCell ref="A91:H91"/>
    <mergeCell ref="E69:H69"/>
    <mergeCell ref="A50:D50"/>
    <mergeCell ref="A43:H43"/>
    <mergeCell ref="A55:D55"/>
    <mergeCell ref="E37:F37"/>
    <mergeCell ref="E59:H59"/>
    <mergeCell ref="G46:H46"/>
    <mergeCell ref="E21:F21"/>
  </mergeCells>
  <conditionalFormatting sqref="E17:F17">
    <cfRule type="expression" priority="1" dxfId="0">
      <formula>NOT(OR(NOT(IFERROR(LEN(LOWER(TRIM(SUBSTITUTE(SUBSTITUTE(E17," "," ")," "," "))))&gt;0,TRUE)),ISNUMBER(E17)))</formula>
    </cfRule>
    <cfRule type="expression" priority="1100" dxfId="1">
      <formula>OR(NOT(OR(IFERROR(LEN(LOWER(TRIM(SUBSTITUTE(SUBSTITUTE(E17," "," ")," "," "))))&gt;0,TRUE),IFERROR(LEN(LOWER(TRIM(SUBSTITUTE(SUBSTITUTE(E18," "," ")," "," "))))&gt;0,TRUE),IFERROR(LEN(LOWER(TRIM(SUBSTITUTE(SUBSTITUTE(E19," "," ")," "," "))))&gt;0,TRUE),IFERROR(LEN(LOWER(TRIM(SUBSTITUTE(SUBSTITUTE(E20," "," ")," "," "))))&gt;0,TRUE))),IFERROR(LEN(LOWER(TRIM(SUBSTITUTE(SUBSTITUTE(E17," "," ")," "," "))))&gt;0,TRUE))</formula>
    </cfRule>
  </conditionalFormatting>
  <conditionalFormatting sqref="G17:H17">
    <cfRule type="expression" priority="2" dxfId="0">
      <formula>NOT(IFERROR(OR(LOWER(TRIM(SUBSTITUTE(SUBSTITUTE(G17," "," ")," "," ")))="",LOWER(TRIM(SUBSTITUTE(SUBSTITUTE(G17," "," ")," "," ")))="квт",LOWER(TRIM(SUBSTITUTE(SUBSTITUTE(G17," "," ")," "," ")))="гкал/ч"),FALSE))</formula>
    </cfRule>
    <cfRule type="expression" priority="3" dxfId="0">
      <formula>AND(IFERROR(LEN(LOWER(TRIM(SUBSTITUTE(SUBSTITUTE(E17," "," ")," "," "))))&gt;0,TRUE),NOT(IFERROR(OR(LOWER(TRIM(SUBSTITUTE(SUBSTITUTE(G17," "," ")," "," ")))="квт",LOWER(TRIM(SUBSTITUTE(SUBSTITUTE(G17," "," ")," "," ")))="гкал/ч"),FALSE)))</formula>
    </cfRule>
    <cfRule type="expression" priority="1001" dxfId="1">
      <formula>IFERROR(LEN(LOWER(TRIM(SUBSTITUTE(SUBSTITUTE(E17," "," ")," "," "))))&gt;0,TRUE)</formula>
    </cfRule>
  </conditionalFormatting>
  <conditionalFormatting sqref="E18:F18">
    <cfRule type="expression" priority="5" dxfId="0">
      <formula>NOT(OR(NOT(IFERROR(LEN(LOWER(TRIM(SUBSTITUTE(SUBSTITUTE(E18," "," ")," "," "))))&gt;0,TRUE)),ISNUMBER(E18)))</formula>
    </cfRule>
    <cfRule type="expression" priority="1101" dxfId="1">
      <formula>OR(NOT(OR(IFERROR(LEN(LOWER(TRIM(SUBSTITUTE(SUBSTITUTE(E17," "," ")," "," "))))&gt;0,TRUE),IFERROR(LEN(LOWER(TRIM(SUBSTITUTE(SUBSTITUTE(E18," "," ")," "," "))))&gt;0,TRUE),IFERROR(LEN(LOWER(TRIM(SUBSTITUTE(SUBSTITUTE(E19," "," ")," "," "))))&gt;0,TRUE),IFERROR(LEN(LOWER(TRIM(SUBSTITUTE(SUBSTITUTE(E20," "," ")," "," "))))&gt;0,TRUE))),IFERROR(LEN(LOWER(TRIM(SUBSTITUTE(SUBSTITUTE(E18," "," ")," "," "))))&gt;0,TRUE))</formula>
    </cfRule>
  </conditionalFormatting>
  <conditionalFormatting sqref="G18:H18">
    <cfRule type="expression" priority="6" dxfId="0">
      <formula>NOT(IFERROR(OR(LOWER(TRIM(SUBSTITUTE(SUBSTITUTE(G18," "," ")," "," ")))="",LOWER(TRIM(SUBSTITUTE(SUBSTITUTE(G18," "," ")," "," ")))="квт",LOWER(TRIM(SUBSTITUTE(SUBSTITUTE(G18," "," ")," "," ")))="гкал/ч"),FALSE))</formula>
    </cfRule>
    <cfRule type="expression" priority="7" dxfId="0">
      <formula>AND(IFERROR(LEN(LOWER(TRIM(SUBSTITUTE(SUBSTITUTE(E18," "," ")," "," "))))&gt;0,TRUE),NOT(IFERROR(OR(LOWER(TRIM(SUBSTITUTE(SUBSTITUTE(G18," "," ")," "," ")))="квт",LOWER(TRIM(SUBSTITUTE(SUBSTITUTE(G18," "," ")," "," ")))="гкал/ч"),FALSE)))</formula>
    </cfRule>
    <cfRule type="expression" priority="1002" dxfId="1">
      <formula>IFERROR(LEN(LOWER(TRIM(SUBSTITUTE(SUBSTITUTE(E18," "," ")," "," "))))&gt;0,TRUE)</formula>
    </cfRule>
  </conditionalFormatting>
  <conditionalFormatting sqref="E19:F19">
    <cfRule type="expression" priority="9" dxfId="0">
      <formula>NOT(OR(NOT(IFERROR(LEN(LOWER(TRIM(SUBSTITUTE(SUBSTITUTE(E19," "," ")," "," "))))&gt;0,TRUE)),ISNUMBER(E19)))</formula>
    </cfRule>
    <cfRule type="expression" priority="1102" dxfId="1">
      <formula>OR(NOT(OR(IFERROR(LEN(LOWER(TRIM(SUBSTITUTE(SUBSTITUTE(E17," "," ")," "," "))))&gt;0,TRUE),IFERROR(LEN(LOWER(TRIM(SUBSTITUTE(SUBSTITUTE(E18," "," ")," "," "))))&gt;0,TRUE),IFERROR(LEN(LOWER(TRIM(SUBSTITUTE(SUBSTITUTE(E19," "," ")," "," "))))&gt;0,TRUE),IFERROR(LEN(LOWER(TRIM(SUBSTITUTE(SUBSTITUTE(E20," "," ")," "," "))))&gt;0,TRUE))),OR(IFERROR(LEN(LOWER(TRIM(SUBSTITUTE(SUBSTITUTE(E19," "," ")," "," "))))&gt;0,TRUE),IFERROR(LEN(LOWER(TRIM(SUBSTITUTE(SUBSTITUTE(E20," "," ")," "," "))))&gt;0,TRUE)))</formula>
    </cfRule>
  </conditionalFormatting>
  <conditionalFormatting sqref="G19:H19">
    <cfRule type="expression" priority="10" dxfId="0">
      <formula>NOT(IFERROR(OR(LOWER(TRIM(SUBSTITUTE(SUBSTITUTE(G19," "," ")," "," ")))="",LOWER(TRIM(SUBSTITUTE(SUBSTITUTE(G19," "," ")," "," ")))="квт",LOWER(TRIM(SUBSTITUTE(SUBSTITUTE(G19," "," ")," "," ")))="гкал/ч"),FALSE))</formula>
    </cfRule>
    <cfRule type="expression" priority="11" dxfId="0">
      <formula>AND(IFERROR(LEN(LOWER(TRIM(SUBSTITUTE(SUBSTITUTE(E19," "," ")," "," "))))&gt;0,TRUE),NOT(IFERROR(OR(LOWER(TRIM(SUBSTITUTE(SUBSTITUTE(G19," "," ")," "," ")))="квт",LOWER(TRIM(SUBSTITUTE(SUBSTITUTE(G19," "," ")," "," ")))="гкал/ч"),FALSE)))</formula>
    </cfRule>
    <cfRule type="expression" priority="1003" dxfId="1">
      <formula>IFERROR(LEN(LOWER(TRIM(SUBSTITUTE(SUBSTITUTE(E19," "," ")," "," "))))&gt;0,TRUE)</formula>
    </cfRule>
  </conditionalFormatting>
  <conditionalFormatting sqref="E20:F20">
    <cfRule type="expression" priority="13" dxfId="0">
      <formula>NOT(OR(NOT(IFERROR(LEN(LOWER(TRIM(SUBSTITUTE(SUBSTITUTE(E20," "," ")," "," "))))&gt;0,TRUE)),ISNUMBER(E20)))</formula>
    </cfRule>
    <cfRule type="expression" priority="1103" dxfId="1">
      <formula>OR(NOT(OR(IFERROR(LEN(LOWER(TRIM(SUBSTITUTE(SUBSTITUTE(E17," "," ")," "," "))))&gt;0,TRUE),IFERROR(LEN(LOWER(TRIM(SUBSTITUTE(SUBSTITUTE(E18," "," ")," "," "))))&gt;0,TRUE),IFERROR(LEN(LOWER(TRIM(SUBSTITUTE(SUBSTITUTE(E19," "," ")," "," "))))&gt;0,TRUE),IFERROR(LEN(LOWER(TRIM(SUBSTITUTE(SUBSTITUTE(E20," "," ")," "," "))))&gt;0,TRUE))),OR(IFERROR(LEN(LOWER(TRIM(SUBSTITUTE(SUBSTITUTE(E19," "," ")," "," "))))&gt;0,TRUE),IFERROR(LEN(LOWER(TRIM(SUBSTITUTE(SUBSTITUTE(E20," "," ")," "," "))))&gt;0,TRUE)))</formula>
    </cfRule>
  </conditionalFormatting>
  <conditionalFormatting sqref="G20:H20">
    <cfRule type="expression" priority="14" dxfId="0">
      <formula>NOT(IFERROR(OR(LOWER(TRIM(SUBSTITUTE(SUBSTITUTE(G20," "," ")," "," ")))="",LOWER(TRIM(SUBSTITUTE(SUBSTITUTE(G20," "," ")," "," ")))="квт",LOWER(TRIM(SUBSTITUTE(SUBSTITUTE(G20," "," ")," "," ")))="гкал/ч"),FALSE))</formula>
    </cfRule>
    <cfRule type="expression" priority="15" dxfId="0">
      <formula>AND(IFERROR(LEN(LOWER(TRIM(SUBSTITUTE(SUBSTITUTE(E20," "," ")," "," "))))&gt;0,TRUE),NOT(IFERROR(OR(LOWER(TRIM(SUBSTITUTE(SUBSTITUTE(G20," "," ")," "," ")))="квт",LOWER(TRIM(SUBSTITUTE(SUBSTITUTE(G20," "," ")," "," ")))="гкал/ч"),FALSE)))</formula>
    </cfRule>
    <cfRule type="expression" priority="1004" dxfId="1">
      <formula>IFERROR(LEN(LOWER(TRIM(SUBSTITUTE(SUBSTITUTE(E20," "," ")," "," "))))&gt;0,TRUE)</formula>
    </cfRule>
  </conditionalFormatting>
  <conditionalFormatting sqref="E21:F21">
    <cfRule type="expression" priority="17" dxfId="0">
      <formula>NOT(OR(NOT(IFERROR(LEN(LOWER(TRIM(SUBSTITUTE(SUBSTITUTE(E21," "," ")," "," "))))&gt;0,TRUE)),ISNUMBER(E21)))</formula>
    </cfRule>
  </conditionalFormatting>
  <conditionalFormatting sqref="G21:H21">
    <cfRule type="expression" priority="18" dxfId="0">
      <formula>NOT(IFERROR(OR(LOWER(TRIM(SUBSTITUTE(SUBSTITUTE(G21," "," ")," "," ")))="",LOWER(TRIM(SUBSTITUTE(SUBSTITUTE(G21," "," ")," "," ")))="квт",LOWER(TRIM(SUBSTITUTE(SUBSTITUTE(G21," "," ")," "," ")))="гкал/ч"),FALSE))</formula>
    </cfRule>
    <cfRule type="expression" priority="19" dxfId="0">
      <formula>AND(IFERROR(LEN(LOWER(TRIM(SUBSTITUTE(SUBSTITUTE(E21," "," ")," "," "))))&gt;0,TRUE),NOT(IFERROR(OR(LOWER(TRIM(SUBSTITUTE(SUBSTITUTE(G21," "," ")," "," ")))="квт",LOWER(TRIM(SUBSTITUTE(SUBSTITUTE(G21," "," ")," "," ")))="гкал/ч"),FALSE)))</formula>
    </cfRule>
    <cfRule type="expression" priority="1005" dxfId="1">
      <formula>IFERROR(LEN(LOWER(TRIM(SUBSTITUTE(SUBSTITUTE(E21," "," ")," "," "))))&gt;0,TRUE)</formula>
    </cfRule>
  </conditionalFormatting>
  <conditionalFormatting sqref="E26:F26">
    <cfRule type="expression" priority="21" dxfId="0">
      <formula>NOT(OR(NOT(IFERROR(LEN(LOWER(TRIM(SUBSTITUTE(SUBSTITUTE(E26," "," ")," "," "))))&gt;0,TRUE)),ISNUMBER(E26)))</formula>
    </cfRule>
  </conditionalFormatting>
  <conditionalFormatting sqref="E27:F27">
    <cfRule type="expression" priority="22" dxfId="0">
      <formula>NOT(OR(NOT(IFERROR(LEN(LOWER(TRIM(SUBSTITUTE(SUBSTITUTE(E27," "," ")," "," "))))&gt;0,TRUE)),ISNUMBER(E27)))</formula>
    </cfRule>
  </conditionalFormatting>
  <conditionalFormatting sqref="E28:F28">
    <cfRule type="expression" priority="23" dxfId="0">
      <formula>NOT(OR(NOT(IFERROR(LEN(LOWER(TRIM(SUBSTITUTE(SUBSTITUTE(E28," "," ")," "," "))))&gt;0,TRUE)),ISNUMBER(E28)))</formula>
    </cfRule>
  </conditionalFormatting>
  <conditionalFormatting sqref="G28:H28">
    <cfRule type="expression" priority="24" dxfId="0">
      <formula>NOT(IFERROR(OR(LOWER(TRIM(SUBSTITUTE(SUBSTITUTE(G28," "," ")," "," ")))="",LOWER(TRIM(SUBSTITUTE(SUBSTITUTE(G28," "," ")," "," ")))="мпа",LOWER(TRIM(SUBSTITUTE(SUBSTITUTE(G28," "," ")," "," ")))="кгс/см²"),FALSE))</formula>
    </cfRule>
    <cfRule type="expression" priority="25" dxfId="0">
      <formula>AND(IFERROR(LEN(LOWER(TRIM(SUBSTITUTE(SUBSTITUTE(E28," "," ")," "," "))))&gt;0,TRUE),NOT(IFERROR(OR(LOWER(TRIM(SUBSTITUTE(SUBSTITUTE(G28," "," ")," "," ")))="мпа",LOWER(TRIM(SUBSTITUTE(SUBSTITUTE(G28," "," ")," "," ")))="кгс/см²"),FALSE)))</formula>
    </cfRule>
  </conditionalFormatting>
  <conditionalFormatting sqref="E29:F29">
    <cfRule type="expression" priority="26" dxfId="0">
      <formula>NOT(OR(NOT(IFERROR(LEN(LOWER(TRIM(SUBSTITUTE(SUBSTITUTE(E29," "," ")," "," "))))&gt;0,TRUE)),ISNUMBER(E29)))</formula>
    </cfRule>
  </conditionalFormatting>
  <conditionalFormatting sqref="G29:H29">
    <cfRule type="expression" priority="27" dxfId="0">
      <formula>NOT(IFERROR(OR(LOWER(TRIM(SUBSTITUTE(SUBSTITUTE(G29," "," ")," "," ")))="",LOWER(TRIM(SUBSTITUTE(SUBSTITUTE(G29," "," ")," "," ")))="мпа",LOWER(TRIM(SUBSTITUTE(SUBSTITUTE(G29," "," ")," "," ")))="кгс/см²"),FALSE))</formula>
    </cfRule>
    <cfRule type="expression" priority="28" dxfId="0">
      <formula>AND(IFERROR(LEN(LOWER(TRIM(SUBSTITUTE(SUBSTITUTE(E29," "," ")," "," "))))&gt;0,TRUE),NOT(IFERROR(OR(LOWER(TRIM(SUBSTITUTE(SUBSTITUTE(G29," "," ")," "," ")))="мпа",LOWER(TRIM(SUBSTITUTE(SUBSTITUTE(G29," "," ")," "," ")))="кгс/см²"),FALSE)))</formula>
    </cfRule>
  </conditionalFormatting>
  <conditionalFormatting sqref="E36:F36">
    <cfRule type="expression" priority="29" dxfId="0">
      <formula>NOT(OR(NOT(IFERROR(LEN(LOWER(TRIM(SUBSTITUTE(SUBSTITUTE(E36," "," ")," "," "))))&gt;0,TRUE)),ISNUMBER(E36)))</formula>
    </cfRule>
  </conditionalFormatting>
  <conditionalFormatting sqref="E37:F37">
    <cfRule type="expression" priority="30" dxfId="0">
      <formula>NOT(OR(NOT(IFERROR(LEN(LOWER(TRIM(SUBSTITUTE(SUBSTITUTE(E37," "," ")," "," "))))&gt;0,TRUE)),ISNUMBER(E37)))</formula>
    </cfRule>
  </conditionalFormatting>
  <conditionalFormatting sqref="E38:F38">
    <cfRule type="expression" priority="31" dxfId="0">
      <formula>NOT(OR(NOT(IFERROR(LEN(LOWER(TRIM(SUBSTITUTE(SUBSTITUTE(E38," "," ")," "," "))))&gt;0,TRUE)),ISNUMBER(E38)))</formula>
    </cfRule>
  </conditionalFormatting>
  <conditionalFormatting sqref="G38:H38">
    <cfRule type="expression" priority="32" dxfId="0">
      <formula>NOT(IFERROR(OR(LOWER(TRIM(SUBSTITUTE(SUBSTITUTE(G38," "," ")," "," ")))="",LOWER(TRIM(SUBSTITUTE(SUBSTITUTE(G38," "," ")," "," ")))="мпа",LOWER(TRIM(SUBSTITUTE(SUBSTITUTE(G38," "," ")," "," ")))="кгс/см²"),FALSE))</formula>
    </cfRule>
    <cfRule type="expression" priority="33" dxfId="0">
      <formula>AND(IFERROR(LEN(LOWER(TRIM(SUBSTITUTE(SUBSTITUTE(E38," "," ")," "," "))))&gt;0,TRUE),NOT(IFERROR(OR(LOWER(TRIM(SUBSTITUTE(SUBSTITUTE(G38," "," ")," "," ")))="мпа",LOWER(TRIM(SUBSTITUTE(SUBSTITUTE(G38," "," ")," "," ")))="кгс/см²"),FALSE)))</formula>
    </cfRule>
    <cfRule type="expression" priority="1008" dxfId="1">
      <formula>IFERROR(LEN(LOWER(TRIM(SUBSTITUTE(SUBSTITUTE(E38," "," ")," "," "))))&gt;0,TRUE)</formula>
    </cfRule>
  </conditionalFormatting>
  <conditionalFormatting sqref="E39:F39">
    <cfRule type="expression" priority="35" dxfId="0">
      <formula>NOT(OR(NOT(IFERROR(LEN(LOWER(TRIM(SUBSTITUTE(SUBSTITUTE(E39," "," ")," "," "))))&gt;0,TRUE)),ISNUMBER(E39)))</formula>
    </cfRule>
  </conditionalFormatting>
  <conditionalFormatting sqref="G39:H39">
    <cfRule type="expression" priority="36" dxfId="0">
      <formula>NOT(IFERROR(OR(LOWER(TRIM(SUBSTITUTE(SUBSTITUTE(G39," "," ")," "," ")))="",LOWER(TRIM(SUBSTITUTE(SUBSTITUTE(G39," "," ")," "," ")))="мпа",LOWER(TRIM(SUBSTITUTE(SUBSTITUTE(G39," "," ")," "," ")))="кгс/см²"),FALSE))</formula>
    </cfRule>
    <cfRule type="expression" priority="37" dxfId="0">
      <formula>AND(IFERROR(LEN(LOWER(TRIM(SUBSTITUTE(SUBSTITUTE(E39," "," ")," "," "))))&gt;0,TRUE),NOT(IFERROR(OR(LOWER(TRIM(SUBSTITUTE(SUBSTITUTE(G39," "," ")," "," ")))="мпа",LOWER(TRIM(SUBSTITUTE(SUBSTITUTE(G39," "," ")," "," ")))="кгс/см²"),FALSE)))</formula>
    </cfRule>
    <cfRule type="expression" priority="1009" dxfId="1">
      <formula>IFERROR(LEN(LOWER(TRIM(SUBSTITUTE(SUBSTITUTE(E39," "," ")," "," "))))&gt;0,TRUE)</formula>
    </cfRule>
  </conditionalFormatting>
  <conditionalFormatting sqref="E42:H42">
    <cfRule type="expression" priority="39" dxfId="0">
      <formula>NOT(IFERROR(OR(LOWER(TRIM(SUBSTITUTE(SUBSTITUTE(E42," "," ")," "," ")))="",LOWER(TRIM(SUBSTITUTE(SUBSTITUTE(E42," "," ")," "," ")))="газ",LOWER(TRIM(SUBSTITUTE(SUBSTITUTE(E42," "," ")," "," ")))="дизель",LOWER(TRIM(SUBSTITUTE(SUBSTITUTE(E42," "," ")," "," ")))="уголь",LOWER(TRIM(SUBSTITUTE(SUBSTITUTE(E42," "," ")," "," ")))="мазут"),FALSE))</formula>
    </cfRule>
  </conditionalFormatting>
  <conditionalFormatting sqref="E44:H44">
    <cfRule type="expression" priority="40" dxfId="0">
      <formula>NOT(IFERROR(OR(LOWER(TRIM(SUBSTITUTE(SUBSTITUTE(E44," "," ")," "," ")))="",LOWER(TRIM(SUBSTITUTE(SUBSTITUTE(E44," "," ")," "," ")))="газ",LOWER(TRIM(SUBSTITUTE(SUBSTITUTE(E44," "," ")," "," ")))="дизель",LOWER(TRIM(SUBSTITUTE(SUBSTITUTE(E44," "," ")," "," ")))="уголь",LOWER(TRIM(SUBSTITUTE(SUBSTITUTE(E44," "," ")," "," ")))="мазут",LOWER(TRIM(SUBSTITUTE(SUBSTITUTE(E44," "," ")," "," ")))="не требуется"),FALSE))</formula>
    </cfRule>
  </conditionalFormatting>
  <conditionalFormatting sqref="E46:F46">
    <cfRule type="expression" priority="41" dxfId="0">
      <formula>NOT(OR(NOT(IFERROR(LEN(LOWER(TRIM(SUBSTITUTE(SUBSTITUTE(E46," "," ")," "," "))))&gt;0,TRUE)),ISNUMBER(E46)))</formula>
    </cfRule>
    <cfRule type="expression" priority="1200" dxfId="1">
      <formula>OR(IFERROR(LOWER(TRIM(SUBSTITUTE(SUBSTITUTE(E42," "," ")," "," ")))="газ",FALSE),IFERROR(LOWER(TRIM(SUBSTITUTE(SUBSTITUTE(E44," "," ")," "," ")))="газ",FALSE))</formula>
    </cfRule>
  </conditionalFormatting>
  <conditionalFormatting sqref="G46:H46">
    <cfRule type="expression" priority="42" dxfId="0">
      <formula>NOT(IFERROR(OR(LOWER(TRIM(SUBSTITUTE(SUBSTITUTE(G46," "," ")," "," ")))="",LOWER(TRIM(SUBSTITUTE(SUBSTITUTE(G46," "," ")," "," ")))="мпа",LOWER(TRIM(SUBSTITUTE(SUBSTITUTE(G46," "," ")," "," ")))="кгс/см²"),FALSE))</formula>
    </cfRule>
    <cfRule type="expression" priority="43" dxfId="0">
      <formula>AND(IFERROR(LEN(LOWER(TRIM(SUBSTITUTE(SUBSTITUTE(E46," "," ")," "," "))))&gt;0,TRUE),NOT(IFERROR(OR(LOWER(TRIM(SUBSTITUTE(SUBSTITUTE(G46," "," ")," "," ")))="мпа",LOWER(TRIM(SUBSTITUTE(SUBSTITUTE(G46," "," ")," "," ")))="кгс/см²"),FALSE)))</formula>
    </cfRule>
    <cfRule type="expression" priority="1010" dxfId="1">
      <formula>IFERROR(LEN(LOWER(TRIM(SUBSTITUTE(SUBSTITUTE(E46," "," ")," "," "))))&gt;0,TRUE)</formula>
    </cfRule>
    <cfRule type="expression" priority="1200" dxfId="1">
      <formula>OR(IFERROR(LOWER(TRIM(SUBSTITUTE(SUBSTITUTE(E42," "," ")," "," ")))="газ",FALSE),IFERROR(LOWER(TRIM(SUBSTITUTE(SUBSTITUTE(E44," "," ")," "," ")))="газ",FALSE))</formula>
    </cfRule>
  </conditionalFormatting>
  <conditionalFormatting sqref="E50:H50">
    <cfRule type="expression" priority="45" dxfId="0">
      <formula>NOT(IFERROR(OR(LOWER(TRIM(SUBSTITUTE(SUBSTITUTE(E50," "," ")," "," ")))="",LOWER(TRIM(SUBSTITUTE(SUBSTITUTE(E50," "," ")," "," ")))="да",LOWER(TRIM(SUBSTITUTE(SUBSTITUTE(E50," "," ")," "," ")))="нет"),FALSE))</formula>
    </cfRule>
  </conditionalFormatting>
  <conditionalFormatting sqref="E52:F52">
    <cfRule type="expression" priority="46" dxfId="0">
      <formula>NOT(OR(NOT(IFERROR(LEN(LOWER(TRIM(SUBSTITUTE(SUBSTITUTE(E52," "," ")," "," "))))&gt;0,TRUE)),ISNUMBER(E52)))</formula>
    </cfRule>
  </conditionalFormatting>
  <conditionalFormatting sqref="G52:H52">
    <cfRule type="expression" priority="47" dxfId="0">
      <formula>NOT(IFERROR(OR(LOWER(TRIM(SUBSTITUTE(SUBSTITUTE(G52," "," ")," "," ")))="",LOWER(TRIM(SUBSTITUTE(SUBSTITUTE(G52," "," ")," "," ")))="мпа",LOWER(TRIM(SUBSTITUTE(SUBSTITUTE(G52," "," ")," "," ")))="кгс/см²"),FALSE))</formula>
    </cfRule>
    <cfRule type="expression" priority="48" dxfId="0">
      <formula>AND(IFERROR(LEN(LOWER(TRIM(SUBSTITUTE(SUBSTITUTE(E52," "," ")," "," "))))&gt;0,TRUE),NOT(IFERROR(OR(LOWER(TRIM(SUBSTITUTE(SUBSTITUTE(G52," "," ")," "," ")))="мпа",LOWER(TRIM(SUBSTITUTE(SUBSTITUTE(G52," "," ")," "," ")))="кгс/см²"),FALSE)))</formula>
    </cfRule>
    <cfRule type="expression" priority="1011" dxfId="1">
      <formula>IFERROR(LEN(LOWER(TRIM(SUBSTITUTE(SUBSTITUTE(E52," "," ")," "," "))))&gt;0,TRUE)</formula>
    </cfRule>
  </conditionalFormatting>
  <conditionalFormatting sqref="E55:H55">
    <cfRule type="expression" priority="50" dxfId="0">
      <formula>NOT(IFERROR(OR(LOWER(TRIM(SUBSTITUTE(SUBSTITUTE(E55," "," ")," "," ")))="",LOWER(TRIM(SUBSTITUTE(SUBSTITUTE(E55," "," ")," "," ")))="да",LOWER(TRIM(SUBSTITUTE(SUBSTITUTE(E55," "," ")," "," ")))="нет"),FALSE))</formula>
    </cfRule>
  </conditionalFormatting>
  <conditionalFormatting sqref="E56:F56">
    <cfRule type="expression" priority="51" dxfId="0">
      <formula>NOT(OR(NOT(IFERROR(LEN(LOWER(TRIM(SUBSTITUTE(SUBSTITUTE(E56," "," ")," "," "))))&gt;0,TRUE)),ISNUMBER(E56)))</formula>
    </cfRule>
  </conditionalFormatting>
  <conditionalFormatting sqref="E59:H59">
    <cfRule type="expression" priority="52" dxfId="0">
      <formula>NOT(IFERROR(OR(LOWER(TRIM(SUBSTITUTE(SUBSTITUTE(E59," "," ")," "," ")))="",LOWER(TRIM(SUBSTITUTE(SUBSTITUTE(E59," "," ")," "," ")))="двухтрубная",LOWER(TRIM(SUBSTITUTE(SUBSTITUTE(E59," "," ")," "," ")))="четырёхтрубная"),FALSE))</formula>
    </cfRule>
    <cfRule type="expression" priority="76" dxfId="0">
      <formula>AND(IFERROR(LOWER(TRIM(SUBSTITUTE(SUBSTITUTE(E59," "," ")," "," ")))="четырёхтрубная",FALSE),NOT(OR(IFERROR(LEN(LOWER(TRIM(SUBSTITUTE(SUBSTITUTE(E19," "," ")," "," "))))&gt;0,TRUE),IFERROR(LEN(LOWER(TRIM(SUBSTITUTE(SUBSTITUTE(E20," "," ")," "," "))))&gt;0,TRUE))))</formula>
    </cfRule>
  </conditionalFormatting>
  <conditionalFormatting sqref="E61:H61">
    <cfRule type="expression" priority="53" dxfId="0">
      <formula>NOT(IFERROR(OR(LOWER(TRIM(SUBSTITUTE(SUBSTITUTE(E61," "," ")," "," ")))="",LOWER(TRIM(SUBSTITUTE(SUBSTITUTE(E61," "," ")," "," ")))="с пто",LOWER(TRIM(SUBSTITUTE(SUBSTITUTE(E61," "," ")," "," ")))="без пто"),FALSE))</formula>
    </cfRule>
  </conditionalFormatting>
  <conditionalFormatting sqref="E63:H63">
    <cfRule type="expression" priority="54" dxfId="0">
      <formula>NOT(IFERROR(OR(LOWER(TRIM(SUBSTITUTE(SUBSTITUTE(E63," "," ")," "," ")))="",LOWER(TRIM(SUBSTITUTE(SUBSTITUTE(E63," "," ")," "," ")))="да",LOWER(TRIM(SUBSTITUTE(SUBSTITUTE(E63," "," ")," "," ")))="нет"),FALSE))</formula>
    </cfRule>
  </conditionalFormatting>
  <conditionalFormatting sqref="E65:H65">
    <cfRule type="expression" priority="55" dxfId="0">
      <formula>NOT(IFERROR(OR(LOWER(TRIM(SUBSTITUTE(SUBSTITUTE(E65," "," ")," "," ")))="",LOWER(TRIM(SUBSTITUTE(SUBSTITUTE(E65," "," ")," "," ")))="с персоналом",LOWER(TRIM(SUBSTITUTE(SUBSTITUTE(E65," "," ")," "," ")))="без персонала"),FALSE))</formula>
    </cfRule>
  </conditionalFormatting>
  <conditionalFormatting sqref="E67:H67">
    <cfRule type="expression" priority="56" dxfId="0">
      <formula>NOT(IFERROR(OR(LOWER(TRIM(SUBSTITUTE(SUBSTITUTE(E67," "," ")," "," ")))="",LOWER(TRIM(SUBSTITUTE(SUBSTITUTE(E67," "," ")," "," ")))="пристроенная",LOWER(TRIM(SUBSTITUTE(SUBSTITUTE(E67," "," ")," "," ")))="отдельно стоящая"),FALSE))</formula>
    </cfRule>
  </conditionalFormatting>
  <conditionalFormatting sqref="E69:H69">
    <cfRule type="expression" priority="57" dxfId="0">
      <formula>NOT(IFERROR(OR(LOWER(TRIM(SUBSTITUTE(SUBSTITUTE(E69," "," ")," "," ")))="",LOWER(TRIM(SUBSTITUTE(SUBSTITUTE(E69," "," ")," "," ")))="первая",LOWER(TRIM(SUBSTITUTE(SUBSTITUTE(E69," "," ")," "," ")))="вторая"),FALSE))</formula>
    </cfRule>
  </conditionalFormatting>
  <conditionalFormatting sqref="D73">
    <cfRule type="expression" priority="58" dxfId="0">
      <formula>NOT(IFERROR(OR(LOWER(TRIM(SUBSTITUTE(SUBSTITUTE(D73," "," ")," "," ")))="",LOWER(TRIM(SUBSTITUTE(SUBSTITUTE(D73," "," ")," "," ")))="да",LOWER(TRIM(SUBSTITUTE(SUBSTITUTE(D73," "," ")," "," ")))="нет"),FALSE))</formula>
    </cfRule>
  </conditionalFormatting>
  <conditionalFormatting sqref="H73">
    <cfRule type="expression" priority="59" dxfId="0">
      <formula>NOT(IFERROR(OR(LOWER(TRIM(SUBSTITUTE(SUBSTITUTE(H73," "," ")," "," ")))="",LOWER(TRIM(SUBSTITUTE(SUBSTITUTE(H73," "," ")," "," ")))="да",LOWER(TRIM(SUBSTITUTE(SUBSTITUTE(H73," "," ")," "," ")))="нет"),FALSE))</formula>
    </cfRule>
  </conditionalFormatting>
  <conditionalFormatting sqref="D74">
    <cfRule type="expression" priority="60" dxfId="0">
      <formula>NOT(IFERROR(OR(LOWER(TRIM(SUBSTITUTE(SUBSTITUTE(D74," "," ")," "," ")))="",LOWER(TRIM(SUBSTITUTE(SUBSTITUTE(D74," "," ")," "," ")))="да",LOWER(TRIM(SUBSTITUTE(SUBSTITUTE(D74," "," ")," "," ")))="нет"),FALSE))</formula>
    </cfRule>
  </conditionalFormatting>
  <conditionalFormatting sqref="H74">
    <cfRule type="expression" priority="61" dxfId="0">
      <formula>NOT(IFERROR(OR(LOWER(TRIM(SUBSTITUTE(SUBSTITUTE(H74," "," ")," "," ")))="",LOWER(TRIM(SUBSTITUTE(SUBSTITUTE(H74," "," ")," "," ")))="да",LOWER(TRIM(SUBSTITUTE(SUBSTITUTE(H74," "," ")," "," ")))="нет"),FALSE))</formula>
    </cfRule>
  </conditionalFormatting>
  <conditionalFormatting sqref="D75">
    <cfRule type="expression" priority="62" dxfId="0">
      <formula>NOT(IFERROR(OR(LOWER(TRIM(SUBSTITUTE(SUBSTITUTE(D75," "," ")," "," ")))="",LOWER(TRIM(SUBSTITUTE(SUBSTITUTE(D75," "," ")," "," ")))="да",LOWER(TRIM(SUBSTITUTE(SUBSTITUTE(D75," "," ")," "," ")))="нет"),FALSE))</formula>
    </cfRule>
  </conditionalFormatting>
  <conditionalFormatting sqref="H75">
    <cfRule type="expression" priority="63" dxfId="0">
      <formula>NOT(IFERROR(OR(LOWER(TRIM(SUBSTITUTE(SUBSTITUTE(H75," "," ")," "," ")))="",LOWER(TRIM(SUBSTITUTE(SUBSTITUTE(H75," "," ")," "," ")))="да",LOWER(TRIM(SUBSTITUTE(SUBSTITUTE(H75," "," ")," "," ")))="нет"),FALSE))</formula>
    </cfRule>
  </conditionalFormatting>
  <conditionalFormatting sqref="D76">
    <cfRule type="expression" priority="64" dxfId="0">
      <formula>NOT(IFERROR(OR(LOWER(TRIM(SUBSTITUTE(SUBSTITUTE(D76," "," ")," "," ")))="",LOWER(TRIM(SUBSTITUTE(SUBSTITUTE(D76," "," ")," "," ")))="да",LOWER(TRIM(SUBSTITUTE(SUBSTITUTE(D76," "," ")," "," ")))="нет"),FALSE))</formula>
    </cfRule>
  </conditionalFormatting>
  <conditionalFormatting sqref="H76">
    <cfRule type="expression" priority="65" dxfId="0">
      <formula>NOT(IFERROR(OR(LOWER(TRIM(SUBSTITUTE(SUBSTITUTE(H76," "," ")," "," ")))="",LOWER(TRIM(SUBSTITUTE(SUBSTITUTE(H76," "," ")," "," ")))="да",LOWER(TRIM(SUBSTITUTE(SUBSTITUTE(H76," "," ")," "," ")))="нет"),FALSE))</formula>
    </cfRule>
  </conditionalFormatting>
  <conditionalFormatting sqref="E79:H79">
    <cfRule type="expression" priority="66" dxfId="0">
      <formula>NOT(IFERROR(OR(LOWER(TRIM(SUBSTITUTE(SUBSTITUTE(E79," "," ")," "," ")))="",LOWER(TRIM(SUBSTITUTE(SUBSTITUTE(E79," "," ")," "," ")))="да",LOWER(TRIM(SUBSTITUTE(SUBSTITUTE(E79," "," ")," "," ")))="нет"),FALSE))</formula>
    </cfRule>
  </conditionalFormatting>
  <conditionalFormatting sqref="E81:H81">
    <cfRule type="expression" priority="67" dxfId="0">
      <formula>NOT(IFERROR(OR(LOWER(TRIM(SUBSTITUTE(SUBSTITUTE(E81," "," ")," "," ")))="",LOWER(TRIM(SUBSTITUTE(SUBSTITUTE(E81," "," ")," "," ")))="да",LOWER(TRIM(SUBSTITUTE(SUBSTITUTE(E81," "," ")," "," ")))="нет"),FALSE))</formula>
    </cfRule>
  </conditionalFormatting>
  <conditionalFormatting sqref="E82:H82">
    <cfRule type="expression" priority="68" dxfId="0">
      <formula>NOT(IFERROR(OR(LOWER(TRIM(SUBSTITUTE(SUBSTITUTE(E82," "," ")," "," ")))="",LOWER(TRIM(SUBSTITUTE(SUBSTITUTE(E82," "," ")," "," ")))="да",LOWER(TRIM(SUBSTITUTE(SUBSTITUTE(E82," "," ")," "," ")))="нет"),FALSE))</formula>
    </cfRule>
  </conditionalFormatting>
  <conditionalFormatting sqref="E83:H83">
    <cfRule type="expression" priority="69" dxfId="0">
      <formula>NOT(IFERROR(OR(LOWER(TRIM(SUBSTITUTE(SUBSTITUTE(E83," "," ")," "," ")))="",LOWER(TRIM(SUBSTITUTE(SUBSTITUTE(E83," "," ")," "," ")))="да",LOWER(TRIM(SUBSTITUTE(SUBSTITUTE(E83," "," ")," "," ")))="нет"),FALSE))</formula>
    </cfRule>
  </conditionalFormatting>
  <conditionalFormatting sqref="A33:H33">
    <cfRule type="expression" priority="77" dxfId="2">
      <formula>$A$33&lt;&gt;""</formula>
    </cfRule>
  </conditionalFormatting>
  <conditionalFormatting sqref="A92:H92">
    <cfRule type="expression" priority="78" dxfId="2">
      <formula>$A$92&lt;&gt;""</formula>
    </cfRule>
  </conditionalFormatting>
  <dataValidations count="49">
    <dataValidation sqref="E17" showDropDown="0" showInputMessage="0" showErrorMessage="1" allowBlank="1" errorTitle="Проверьте ответ" error="Введите число либо очистите поле." type="custom" errorStyle="stop">
      <formula1>OR(NOT(IFERROR(LEN(LOWER(TRIM(SUBSTITUTE(SUBSTITUTE(E17," "," ")," "," "))))&gt;0,TRUE)),ISNUMBER(E17))</formula1>
    </dataValidation>
    <dataValidation sqref="G17" showDropDown="0" showInputMessage="0" showErrorMessage="1" allowBlank="1" errorTitle="Проверьте ответ" error="Выберите один вариант из списка либо очистите поле." type="list" errorStyle="stop">
      <formula1>"кВт,Гкал/ч"</formula1>
    </dataValidation>
    <dataValidation sqref="E18" showDropDown="0" showInputMessage="0" showErrorMessage="1" allowBlank="1" errorTitle="Проверьте ответ" error="Введите число либо очистите поле." type="custom" errorStyle="stop">
      <formula1>OR(NOT(IFERROR(LEN(LOWER(TRIM(SUBSTITUTE(SUBSTITUTE(E18," "," ")," "," "))))&gt;0,TRUE)),ISNUMBER(E18))</formula1>
    </dataValidation>
    <dataValidation sqref="G18" showDropDown="0" showInputMessage="0" showErrorMessage="1" allowBlank="1" errorTitle="Проверьте ответ" error="Выберите один вариант из списка либо очистите поле." type="list" errorStyle="stop">
      <formula1>"кВт,Гкал/ч"</formula1>
    </dataValidation>
    <dataValidation sqref="E19" showDropDown="0" showInputMessage="0" showErrorMessage="1" allowBlank="1" errorTitle="Проверьте ответ" error="Введите число либо очистите поле." type="custom" errorStyle="stop">
      <formula1>OR(NOT(IFERROR(LEN(LOWER(TRIM(SUBSTITUTE(SUBSTITUTE(E19," "," ")," "," "))))&gt;0,TRUE)),ISNUMBER(E19))</formula1>
    </dataValidation>
    <dataValidation sqref="G19" showDropDown="0" showInputMessage="0" showErrorMessage="1" allowBlank="1" errorTitle="Проверьте ответ" error="Выберите один вариант из списка либо очистите поле." type="list" errorStyle="stop">
      <formula1>"кВт,Гкал/ч"</formula1>
    </dataValidation>
    <dataValidation sqref="E20" showDropDown="0" showInputMessage="0" showErrorMessage="1" allowBlank="1" errorTitle="Проверьте ответ" error="Введите число либо очистите поле." type="custom" errorStyle="stop">
      <formula1>OR(NOT(IFERROR(LEN(LOWER(TRIM(SUBSTITUTE(SUBSTITUTE(E20," "," ")," "," "))))&gt;0,TRUE)),ISNUMBER(E20))</formula1>
    </dataValidation>
    <dataValidation sqref="G20" showDropDown="0" showInputMessage="0" showErrorMessage="1" allowBlank="1" errorTitle="Проверьте ответ" error="Выберите один вариант из списка либо очистите поле." type="list" errorStyle="stop">
      <formula1>"кВт,Гкал/ч"</formula1>
    </dataValidation>
    <dataValidation sqref="E21" showDropDown="0" showInputMessage="0" showErrorMessage="1" allowBlank="1" errorTitle="Проверьте ответ" error="Введите число либо очистите поле." type="custom" errorStyle="stop">
      <formula1>OR(NOT(IFERROR(LEN(LOWER(TRIM(SUBSTITUTE(SUBSTITUTE(E21," "," ")," "," "))))&gt;0,TRUE)),ISNUMBER(E21))</formula1>
    </dataValidation>
    <dataValidation sqref="G21" showDropDown="0" showInputMessage="0" showErrorMessage="1" allowBlank="1" errorTitle="Проверьте ответ" error="Выберите один вариант из списка либо очистите поле." type="list" errorStyle="stop">
      <formula1>"кВт,Гкал/ч"</formula1>
    </dataValidation>
    <dataValidation sqref="E26" showDropDown="0" showInputMessage="0" showErrorMessage="1" allowBlank="1" errorTitle="Проверьте ответ" error="Введите число либо очистите поле." type="custom" errorStyle="stop">
      <formula1>OR(NOT(IFERROR(LEN(LOWER(TRIM(SUBSTITUTE(SUBSTITUTE(E26," "," ")," "," "))))&gt;0,TRUE)),ISNUMBER(E26))</formula1>
    </dataValidation>
    <dataValidation sqref="E27" showDropDown="0" showInputMessage="0" showErrorMessage="1" allowBlank="1" errorTitle="Проверьте ответ" error="Введите число либо очистите поле." type="custom" errorStyle="stop">
      <formula1>OR(NOT(IFERROR(LEN(LOWER(TRIM(SUBSTITUTE(SUBSTITUTE(E27," "," ")," "," "))))&gt;0,TRUE)),ISNUMBER(E27))</formula1>
    </dataValidation>
    <dataValidation sqref="E28" showDropDown="0" showInputMessage="0" showErrorMessage="1" allowBlank="1" errorTitle="Проверьте ответ" error="Введите число либо очистите поле." type="custom" errorStyle="stop">
      <formula1>OR(NOT(IFERROR(LEN(LOWER(TRIM(SUBSTITUTE(SUBSTITUTE(E28," "," ")," "," "))))&gt;0,TRUE)),ISNUMBER(E28))</formula1>
    </dataValidation>
    <dataValidation sqref="G28" showDropDown="0" showInputMessage="0" showErrorMessage="1" allowBlank="1" errorTitle="Проверьте ответ" error="Выберите один вариант из списка либо очистите поле." type="list" errorStyle="stop">
      <formula1>"МПа,кгс/см²"</formula1>
    </dataValidation>
    <dataValidation sqref="E29" showDropDown="0" showInputMessage="0" showErrorMessage="1" allowBlank="1" errorTitle="Проверьте ответ" error="Введите число либо очистите поле." type="custom" errorStyle="stop">
      <formula1>OR(NOT(IFERROR(LEN(LOWER(TRIM(SUBSTITUTE(SUBSTITUTE(E29," "," ")," "," "))))&gt;0,TRUE)),ISNUMBER(E29))</formula1>
    </dataValidation>
    <dataValidation sqref="G29" showDropDown="0" showInputMessage="0" showErrorMessage="1" allowBlank="1" errorTitle="Проверьте ответ" error="Выберите один вариант из списка либо очистите поле." type="list" errorStyle="stop">
      <formula1>"МПа,кгс/см²"</formula1>
    </dataValidation>
    <dataValidation sqref="E36" showDropDown="0" showInputMessage="0" showErrorMessage="1" allowBlank="1" errorTitle="Проверьте ответ" error="Введите число либо очистите поле." type="custom" errorStyle="stop">
      <formula1>OR(NOT(IFERROR(LEN(LOWER(TRIM(SUBSTITUTE(SUBSTITUTE(E36," "," ")," "," "))))&gt;0,TRUE)),ISNUMBER(E36))</formula1>
    </dataValidation>
    <dataValidation sqref="E37" showDropDown="0" showInputMessage="0" showErrorMessage="1" allowBlank="1" errorTitle="Проверьте ответ" error="Введите число либо очистите поле." type="custom" errorStyle="stop">
      <formula1>OR(NOT(IFERROR(LEN(LOWER(TRIM(SUBSTITUTE(SUBSTITUTE(E37," "," ")," "," "))))&gt;0,TRUE)),ISNUMBER(E37))</formula1>
    </dataValidation>
    <dataValidation sqref="E38" showDropDown="0" showInputMessage="0" showErrorMessage="1" allowBlank="1" errorTitle="Проверьте ответ" error="Введите число либо очистите поле." type="custom" errorStyle="stop">
      <formula1>OR(NOT(IFERROR(LEN(LOWER(TRIM(SUBSTITUTE(SUBSTITUTE(E38," "," ")," "," "))))&gt;0,TRUE)),ISNUMBER(E38))</formula1>
    </dataValidation>
    <dataValidation sqref="G38" showDropDown="0" showInputMessage="0" showErrorMessage="1" allowBlank="1" errorTitle="Проверьте ответ" error="Выберите один вариант из списка либо очистите поле." type="list" errorStyle="stop">
      <formula1>"МПа,кгс/см²"</formula1>
    </dataValidation>
    <dataValidation sqref="E39" showDropDown="0" showInputMessage="0" showErrorMessage="1" allowBlank="1" errorTitle="Проверьте ответ" error="Введите число либо очистите поле." type="custom" errorStyle="stop">
      <formula1>OR(NOT(IFERROR(LEN(LOWER(TRIM(SUBSTITUTE(SUBSTITUTE(E39," "," ")," "," "))))&gt;0,TRUE)),ISNUMBER(E39))</formula1>
    </dataValidation>
    <dataValidation sqref="G39" showDropDown="0" showInputMessage="0" showErrorMessage="1" allowBlank="1" errorTitle="Проверьте ответ" error="Выберите один вариант из списка либо очистите поле." type="list" errorStyle="stop">
      <formula1>"МПа,кгс/см²"</formula1>
    </dataValidation>
    <dataValidation sqref="E42" showDropDown="0" showInputMessage="0" showErrorMessage="1" allowBlank="1" errorTitle="Проверьте ответ" error="Выберите один вариант из списка либо очистите поле." type="list" errorStyle="stop">
      <formula1>"Газ,Дизель,Уголь,Мазут"</formula1>
    </dataValidation>
    <dataValidation sqref="E44" showDropDown="0" showInputMessage="0" showErrorMessage="1" allowBlank="1" errorTitle="Проверьте ответ" error="Выберите один вариант из списка либо очистите поле." type="list" errorStyle="stop">
      <formula1>"Газ,Дизель,Уголь,Мазут,Не требуется"</formula1>
    </dataValidation>
    <dataValidation sqref="E46" showDropDown="0" showInputMessage="0" showErrorMessage="1" allowBlank="1" errorTitle="Проверьте ответ" error="Введите число либо очистите поле." type="custom" errorStyle="stop">
      <formula1>OR(NOT(IFERROR(LEN(LOWER(TRIM(SUBSTITUTE(SUBSTITUTE(E46," "," ")," "," "))))&gt;0,TRUE)),ISNUMBER(E46))</formula1>
    </dataValidation>
    <dataValidation sqref="G46" showDropDown="0" showInputMessage="0" showErrorMessage="1" allowBlank="1" errorTitle="Проверьте ответ" error="Выберите один вариант из списка либо очистите поле." type="list" errorStyle="stop">
      <formula1>"МПа,кгс/см²"</formula1>
    </dataValidation>
    <dataValidation sqref="E50" showDropDown="0" showInputMessage="0" showErrorMessage="1" allowBlank="1" errorTitle="Проверьте ответ" error="Введите Да или Нет; регистр и пробелы по краям не влияют. Пусто — не указано." type="custom" errorStyle="stop">
      <formula1>IFERROR(OR(LOWER(TRIM(SUBSTITUTE(SUBSTITUTE(E50," "," ")," "," ")))="",LOWER(TRIM(SUBSTITUTE(SUBSTITUTE(E50," "," ")," "," ")))="да",LOWER(TRIM(SUBSTITUTE(SUBSTITUTE(E50," "," ")," "," ")))="нет"),FALSE)</formula1>
    </dataValidation>
    <dataValidation sqref="E52" showDropDown="0" showInputMessage="0" showErrorMessage="1" allowBlank="1" errorTitle="Проверьте ответ" error="Введите число либо очистите поле." type="custom" errorStyle="stop">
      <formula1>OR(NOT(IFERROR(LEN(LOWER(TRIM(SUBSTITUTE(SUBSTITUTE(E52," "," ")," "," "))))&gt;0,TRUE)),ISNUMBER(E52))</formula1>
    </dataValidation>
    <dataValidation sqref="G52" showDropDown="0" showInputMessage="0" showErrorMessage="1" allowBlank="1" errorTitle="Проверьте ответ" error="Выберите один вариант из списка либо очистите поле." type="list" errorStyle="stop">
      <formula1>"МПа,кгс/см²"</formula1>
    </dataValidation>
    <dataValidation sqref="E55" showDropDown="0" showInputMessage="0" showErrorMessage="1" allowBlank="1" errorTitle="Проверьте ответ" error="Введите Да или Нет; регистр и пробелы по краям не влияют. Пусто — не указано." type="custom" errorStyle="stop">
      <formula1>IFERROR(OR(LOWER(TRIM(SUBSTITUTE(SUBSTITUTE(E55," "," ")," "," ")))="",LOWER(TRIM(SUBSTITUTE(SUBSTITUTE(E55," "," ")," "," ")))="да",LOWER(TRIM(SUBSTITUTE(SUBSTITUTE(E55," "," ")," "," ")))="нет"),FALSE)</formula1>
    </dataValidation>
    <dataValidation sqref="E56" showDropDown="0" showInputMessage="0" showErrorMessage="1" allowBlank="1" errorTitle="Проверьте ответ" error="Введите число либо очистите поле." type="custom" errorStyle="stop">
      <formula1>OR(NOT(IFERROR(LEN(LOWER(TRIM(SUBSTITUTE(SUBSTITUTE(E56," "," ")," "," "))))&gt;0,TRUE)),ISNUMBER(E56))</formula1>
    </dataValidation>
    <dataValidation sqref="E59" showDropDown="0" showInputMessage="0" showErrorMessage="1" allowBlank="1" errorTitle="Проверьте ответ" error="Выберите один вариант из списка либо очистите поле." type="list" errorStyle="stop">
      <formula1>"Двухтрубная,Четырёхтрубная"</formula1>
    </dataValidation>
    <dataValidation sqref="E61" showDropDown="0" showInputMessage="0" showErrorMessage="1" allowBlank="1" errorTitle="Проверьте ответ" error="Выберите один вариант из списка либо очистите поле." type="list" errorStyle="stop">
      <formula1>"С ПТО,Без ПТО"</formula1>
    </dataValidation>
    <dataValidation sqref="E63" showDropDown="0" showInputMessage="0" showErrorMessage="1" allowBlank="1" errorTitle="Проверьте ответ" error="Введите Да или Нет; регистр и пробелы по краям не влияют. Пусто — не указано." type="custom" errorStyle="stop">
      <formula1>IFERROR(OR(LOWER(TRIM(SUBSTITUTE(SUBSTITUTE(E63," "," ")," "," ")))="",LOWER(TRIM(SUBSTITUTE(SUBSTITUTE(E63," "," ")," "," ")))="да",LOWER(TRIM(SUBSTITUTE(SUBSTITUTE(E63," "," ")," "," ")))="нет"),FALSE)</formula1>
    </dataValidation>
    <dataValidation sqref="E65" showDropDown="0" showInputMessage="0" showErrorMessage="1" allowBlank="1" errorTitle="Проверьте ответ" error="Выберите один вариант из списка либо очистите поле." type="list" errorStyle="stop">
      <formula1>"С персоналом,Без персонала"</formula1>
    </dataValidation>
    <dataValidation sqref="E67" showDropDown="0" showInputMessage="0" showErrorMessage="1" allowBlank="1" errorTitle="Проверьте ответ" error="Выберите один вариант из списка либо очистите поле." type="list" errorStyle="stop">
      <formula1>"Пристроенная,Отдельно стоящая"</formula1>
    </dataValidation>
    <dataValidation sqref="E69" showDropDown="0" showInputMessage="0" showErrorMessage="1" allowBlank="1" errorTitle="Проверьте ответ" error="Выберите один вариант из списка либо очистите поле." type="list" errorStyle="stop">
      <formula1>"Первая,Вторая"</formula1>
    </dataValidation>
    <dataValidation sqref="D73" showDropDown="0" showInputMessage="0" showErrorMessage="1" allowBlank="1" errorTitle="Проверьте ответ" error="Введите Да или Нет; регистр и пробелы по краям не влияют. Пусто — не указано." type="custom" errorStyle="stop">
      <formula1>IFERROR(OR(LOWER(TRIM(SUBSTITUTE(SUBSTITUTE(D73," "," ")," "," ")))="",LOWER(TRIM(SUBSTITUTE(SUBSTITUTE(D73," "," ")," "," ")))="да",LOWER(TRIM(SUBSTITUTE(SUBSTITUTE(D73," "," ")," "," ")))="нет"),FALSE)</formula1>
    </dataValidation>
    <dataValidation sqref="H73" showDropDown="0" showInputMessage="0" showErrorMessage="1" allowBlank="1" errorTitle="Проверьте ответ" error="Введите Да или Нет; регистр и пробелы по краям не влияют. Пусто — не указано." type="custom" errorStyle="stop">
      <formula1>IFERROR(OR(LOWER(TRIM(SUBSTITUTE(SUBSTITUTE(H73," "," ")," "," ")))="",LOWER(TRIM(SUBSTITUTE(SUBSTITUTE(H73," "," ")," "," ")))="да",LOWER(TRIM(SUBSTITUTE(SUBSTITUTE(H73," "," ")," "," ")))="нет"),FALSE)</formula1>
    </dataValidation>
    <dataValidation sqref="D74" showDropDown="0" showInputMessage="0" showErrorMessage="1" allowBlank="1" errorTitle="Проверьте ответ" error="Введите Да или Нет; регистр и пробелы по краям не влияют. Пусто — не указано." type="custom" errorStyle="stop">
      <formula1>IFERROR(OR(LOWER(TRIM(SUBSTITUTE(SUBSTITUTE(D74," "," ")," "," ")))="",LOWER(TRIM(SUBSTITUTE(SUBSTITUTE(D74," "," ")," "," ")))="да",LOWER(TRIM(SUBSTITUTE(SUBSTITUTE(D74," "," ")," "," ")))="нет"),FALSE)</formula1>
    </dataValidation>
    <dataValidation sqref="H74" showDropDown="0" showInputMessage="0" showErrorMessage="1" allowBlank="1" errorTitle="Проверьте ответ" error="Введите Да или Нет; регистр и пробелы по краям не влияют. Пусто — не указано." type="custom" errorStyle="stop">
      <formula1>IFERROR(OR(LOWER(TRIM(SUBSTITUTE(SUBSTITUTE(H74," "," ")," "," ")))="",LOWER(TRIM(SUBSTITUTE(SUBSTITUTE(H74," "," ")," "," ")))="да",LOWER(TRIM(SUBSTITUTE(SUBSTITUTE(H74," "," ")," "," ")))="нет"),FALSE)</formula1>
    </dataValidation>
    <dataValidation sqref="D75" showDropDown="0" showInputMessage="0" showErrorMessage="1" allowBlank="1" errorTitle="Проверьте ответ" error="Введите Да или Нет; регистр и пробелы по краям не влияют. Пусто — не указано." type="custom" errorStyle="stop">
      <formula1>IFERROR(OR(LOWER(TRIM(SUBSTITUTE(SUBSTITUTE(D75," "," ")," "," ")))="",LOWER(TRIM(SUBSTITUTE(SUBSTITUTE(D75," "," ")," "," ")))="да",LOWER(TRIM(SUBSTITUTE(SUBSTITUTE(D75," "," ")," "," ")))="нет"),FALSE)</formula1>
    </dataValidation>
    <dataValidation sqref="H75" showDropDown="0" showInputMessage="0" showErrorMessage="1" allowBlank="1" errorTitle="Проверьте ответ" error="Введите Да или Нет; регистр и пробелы по краям не влияют. Пусто — не указано." type="custom" errorStyle="stop">
      <formula1>IFERROR(OR(LOWER(TRIM(SUBSTITUTE(SUBSTITUTE(H75," "," ")," "," ")))="",LOWER(TRIM(SUBSTITUTE(SUBSTITUTE(H75," "," ")," "," ")))="да",LOWER(TRIM(SUBSTITUTE(SUBSTITUTE(H75," "," ")," "," ")))="нет"),FALSE)</formula1>
    </dataValidation>
    <dataValidation sqref="D76" showDropDown="0" showInputMessage="0" showErrorMessage="1" allowBlank="1" errorTitle="Проверьте ответ" error="Введите Да или Нет; регистр и пробелы по краям не влияют. Пусто — не указано." type="custom" errorStyle="stop">
      <formula1>IFERROR(OR(LOWER(TRIM(SUBSTITUTE(SUBSTITUTE(D76," "," ")," "," ")))="",LOWER(TRIM(SUBSTITUTE(SUBSTITUTE(D76," "," ")," "," ")))="да",LOWER(TRIM(SUBSTITUTE(SUBSTITUTE(D76," "," ")," "," ")))="нет"),FALSE)</formula1>
    </dataValidation>
    <dataValidation sqref="H76" showDropDown="0" showInputMessage="0" showErrorMessage="1" allowBlank="1" errorTitle="Проверьте ответ" error="Введите Да или Нет; регистр и пробелы по краям не влияют. Пусто — не указано." type="custom" errorStyle="stop">
      <formula1>IFERROR(OR(LOWER(TRIM(SUBSTITUTE(SUBSTITUTE(H76," "," ")," "," ")))="",LOWER(TRIM(SUBSTITUTE(SUBSTITUTE(H76," "," ")," "," ")))="да",LOWER(TRIM(SUBSTITUTE(SUBSTITUTE(H76," "," ")," "," ")))="нет"),FALSE)</formula1>
    </dataValidation>
    <dataValidation sqref="E79" showDropDown="0" showInputMessage="0" showErrorMessage="1" allowBlank="1" errorTitle="Проверьте ответ" error="Введите Да или Нет; регистр и пробелы по краям не влияют. Пусто — не указано." type="custom" errorStyle="stop">
      <formula1>IFERROR(OR(LOWER(TRIM(SUBSTITUTE(SUBSTITUTE(E79," "," ")," "," ")))="",LOWER(TRIM(SUBSTITUTE(SUBSTITUTE(E79," "," ")," "," ")))="да",LOWER(TRIM(SUBSTITUTE(SUBSTITUTE(E79," "," ")," "," ")))="нет"),FALSE)</formula1>
    </dataValidation>
    <dataValidation sqref="E81" showDropDown="0" showInputMessage="0" showErrorMessage="1" allowBlank="1" errorTitle="Проверьте ответ" error="Введите Да или Нет; регистр и пробелы по краям не влияют. Пусто — не указано." type="custom" errorStyle="stop">
      <formula1>IFERROR(OR(LOWER(TRIM(SUBSTITUTE(SUBSTITUTE(E81," "," ")," "," ")))="",LOWER(TRIM(SUBSTITUTE(SUBSTITUTE(E81," "," ")," "," ")))="да",LOWER(TRIM(SUBSTITUTE(SUBSTITUTE(E81," "," ")," "," ")))="нет"),FALSE)</formula1>
    </dataValidation>
    <dataValidation sqref="E82" showDropDown="0" showInputMessage="0" showErrorMessage="1" allowBlank="1" errorTitle="Проверьте ответ" error="Введите Да или Нет; регистр и пробелы по краям не влияют. Пусто — не указано." type="custom" errorStyle="stop">
      <formula1>IFERROR(OR(LOWER(TRIM(SUBSTITUTE(SUBSTITUTE(E82," "," ")," "," ")))="",LOWER(TRIM(SUBSTITUTE(SUBSTITUTE(E82," "," ")," "," ")))="да",LOWER(TRIM(SUBSTITUTE(SUBSTITUTE(E82," "," ")," "," ")))="нет"),FALSE)</formula1>
    </dataValidation>
    <dataValidation sqref="E83" showDropDown="0" showInputMessage="0" showErrorMessage="1" allowBlank="1" errorTitle="Проверьте ответ" error="Введите Да или Нет; регистр и пробелы по краям не влияют. Пусто — не указано." type="custom" errorStyle="stop">
      <formula1>IFERROR(OR(LOWER(TRIM(SUBSTITUTE(SUBSTITUTE(E83," "," ")," "," ")))="",LOWER(TRIM(SUBSTITUTE(SUBSTITUTE(E83," "," ")," "," ")))="да",LOWER(TRIM(SUBSTITUTE(SUBSTITUTE(E83," "," ")," "," ")))="нет"),FALSE)</formula1>
    </dataValidation>
  </dataValidations>
  <printOptions horizontalCentered="1" headings="0" gridLines="0"/>
  <pageMargins left="0.3937007874015748" right="0.3937007874015748" top="0.4724409448818898" bottom="0.984251968503937" header="0.2362204724409449" footer="0.2755905511811024"/>
  <pageSetup orientation="portrait" paperSize="9" scale="100"/>
  <headerFooter differentOddEven="0" differentFirst="0" alignWithMargins="1">
    <oddHeader/>
    <oddFooter>&amp;C&amp;"Arial"&amp;10 &amp;K1F2933ООО «ЭНЕРГОЭФФЕКТ»  •  +7 800 444-07-66
sales@ee-don.ru  •  www.energoeffekt-rostov.ru
344113, Ростов-на-Дону, б-р Комарова, 28/2, офис 319.&amp;R&amp;"Arial"&amp;10 &amp;K52606DСтраница &amp;P из &amp;N</oddFooter>
    <evenHeader/>
    <evenFooter/>
    <firstHeader/>
    <firstFooter/>
  </headerFooter>
  <rowBreaks count="2" manualBreakCount="2">
    <brk id="33" min="0" max="16383" man="1"/>
    <brk id="63" min="0" max="16383" man="1"/>
  </rowBreaks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ООО «ЭНЕРГОЭФФЕКТ»</dc:creator>
  <dc:title xmlns:dc="http://purl.org/dc/elements/1.1/">Опросный лист БМК</dc:title>
  <dc:description xmlns:dc="http://purl.org/dc/elements/1.1/">Непрерывный бланк БМК. Реквизиты и автоматическая нумерация — в печатном колонтитуле. Инженерные правила и проверки сохранены; автопересчёта единиц и хранения предыдущих значений нет.</dc:description>
  <dc:subject xmlns:dc="http://purl.org/dc/elements/1.1/">Кандидат для приёмки</dc:subject>
  <dcterms:created xmlns:dcterms="http://purl.org/dc/terms/" xmlns:xsi="http://www.w3.org/2001/XMLSchema-instance" xsi:type="dcterms:W3CDTF">2026-10-31T11:31:48Z</dcterms:created>
  <dcterms:modified xmlns:dcterms="http://purl.org/dc/terms/" xmlns:xsi="http://www.w3.org/2001/XMLSchema-instance" xsi:type="dcterms:W3CDTF">2026-10-31T12:13:14Z</dcterms:modified>
</cp:coreProperties>
</file>